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8_{D9C1F355-02A8-489B-9A0C-572D59B4EA97}" xr6:coauthVersionLast="47" xr6:coauthVersionMax="47" xr10:uidLastSave="{00000000-0000-0000-0000-000000000000}"/>
  <bookViews>
    <workbookView xWindow="-120" yWindow="-120" windowWidth="29040" windowHeight="15720" tabRatio="758" xr2:uid="{00000000-000D-0000-FFFF-FFFF00000000}"/>
  </bookViews>
  <sheets>
    <sheet name="GRAĐEVINSKI RADOVI" sheetId="58" r:id="rId1"/>
    <sheet name="ELEKTRO- RASVJETA" sheetId="61" r:id="rId2"/>
    <sheet name="DTK" sheetId="62" r:id="rId3"/>
    <sheet name="REKAPITULACIJA" sheetId="64" r:id="rId4"/>
    <sheet name="Sheet2" sheetId="2" state="hidden" r:id="rId5"/>
    <sheet name="Sheet3" sheetId="3" state="hidden" r:id="rId6"/>
  </sheets>
  <externalReferences>
    <externalReference r:id="rId7"/>
    <externalReference r:id="rId8"/>
    <externalReference r:id="rId9"/>
    <externalReference r:id="rId10"/>
  </externalReferences>
  <definedNames>
    <definedName name="_09_n">'[1]A._Građevinski radovi'!$B$316</definedName>
    <definedName name="_A08_n">'[2]A-GOR'!$C$390</definedName>
    <definedName name="_a4">#REF!</definedName>
    <definedName name="aAd">'[3]B_ ZGRADA'!#REF!</definedName>
    <definedName name="AccessDatabase" hidden="1">"E:\000_NADZORI\007_Lepoglava\KZ_Lepoglava.mdb"</definedName>
    <definedName name="afaf">'[3]B_ ZGRADA'!#REF!</definedName>
    <definedName name="affaf">'[3]B_ ZGRADA'!#REF!</definedName>
    <definedName name="asfsafa">'[3]B_ ZGRADA'!#REF!</definedName>
    <definedName name="ASsfsf">'[3]B_ ZGRADA'!#REF!</definedName>
    <definedName name="_xlnm.Database">#REF!</definedName>
    <definedName name="BETONSKI_I_ARM.BET._RADOVI">#REF!</definedName>
    <definedName name="BETONSKI_I_ARM.BETONSKI_RADOVI">#REF!</definedName>
    <definedName name="br">'[3]B_ ZGRADA'!#REF!</definedName>
    <definedName name="BRAVARIJA_SKLONIŠTA">#REF!</definedName>
    <definedName name="Button_6">"KZ_Lepoglava_SITUACIJA_List2"</definedName>
    <definedName name="CRNA_BRAVARIJA">#REF!</definedName>
    <definedName name="ČELIČNA_KONSTRUKCIJA">#REF!</definedName>
    <definedName name="DADAD">'[3]B_ ZGRADA'!#REF!</definedName>
    <definedName name="DIMNJACI">#REF!</definedName>
    <definedName name="DIZALA">#REF!</definedName>
    <definedName name="dsggsd">'[3]B_ ZGRADA'!#REF!</definedName>
    <definedName name="FASADERSKI_RADOVI">#REF!</definedName>
    <definedName name="FDSSV">'[3]B_ ZGRADA'!#REF!</definedName>
    <definedName name="HALA">'[3]B_ ZGRADA'!#REF!</definedName>
    <definedName name="INOX_BRAVARIJA">#REF!</definedName>
    <definedName name="_xlnm.Print_Titles" localSheetId="0">'GRAĐEVINSKI RADOVI'!$1:$5</definedName>
    <definedName name="IZOLACIJE">[4]dvorana!#REF!</definedName>
    <definedName name="IZOLATERSKI_RADOVI">#REF!</definedName>
    <definedName name="KAMENARSKI_RADOVI">#REF!</definedName>
    <definedName name="KERAMIČARSKI_I_KAMENARSKI_RADOVI">[4]dvorana!#REF!</definedName>
    <definedName name="KERAMIČARSKI_RADOVI">#REF!</definedName>
    <definedName name="KROVOPOKRIVAČKI_RADOVI">#REF!</definedName>
    <definedName name="KZ_Lepoglava_SITUACIJA_List">#REF!</definedName>
    <definedName name="KZ_Lepoglava_SITUACIJA_List1">#REF!</definedName>
    <definedName name="KZ_Lepoglava_SITUACIJA_List2">#REF!</definedName>
    <definedName name="LIMARSKI_RADOVI">#REF!</definedName>
    <definedName name="mtmt">[4]dvorana!#REF!</definedName>
    <definedName name="NEHRĐAJUĆA_BRAVARIJA">#REF!</definedName>
    <definedName name="OLE_LINK2" localSheetId="0">'GRAĐEVINSKI RADOVI'!#REF!</definedName>
    <definedName name="OSTALI_RADOVI">#REF!</definedName>
    <definedName name="PILOTI">#REF!</definedName>
    <definedName name="PODOVI">#REF!</definedName>
    <definedName name="_xlnm.Print_Area" localSheetId="0">'GRAĐEVINSKI RADOVI'!$A$1:$Q$320</definedName>
    <definedName name="_xlnm.Print_Area" localSheetId="3">REKAPITULACIJA!$A$1:$J$13</definedName>
    <definedName name="Područje_Ispisa">#REF!</definedName>
    <definedName name="PREGRADNE_STIJENE">#REF!</definedName>
    <definedName name="Print_tritles" localSheetId="0">#REF!</definedName>
    <definedName name="Print_tritles">#REF!</definedName>
    <definedName name="printa">#REF!</definedName>
    <definedName name="PROTUPOŽARNA_BRAVARIJA">#REF!</definedName>
    <definedName name="R_E_K_A_P_I_T_U_L_A_C_I_J_A">#REF!</definedName>
    <definedName name="RTG_BRAVARIJA">#REF!</definedName>
    <definedName name="RUŠENJA_I_PRILAGODBE">#REF!</definedName>
    <definedName name="RUŠENJA_I_PRILAGODBE_GRAĐEVINSKIH_ELEMENATA_POSTOJEĆIH_GRAĐEVINA">[4]dvorana!#REF!</definedName>
    <definedName name="sdffsf">'[3]B_ ZGRADA'!#REF!</definedName>
    <definedName name="SOBOSLIKARSKI_RADOVI">#REF!</definedName>
    <definedName name="SPUŠTENI_STROPOVI">#REF!</definedName>
    <definedName name="STOLARSKI_RADOVI">#REF!</definedName>
    <definedName name="UKLANJANJE_OBJEKATA_I_IZGRADNJA_PRIVREMENE_SAOBRAČAJNICE">#REF!</definedName>
    <definedName name="UNUTARNJA_ALUMINIJSKA__BRAVARIJA">#REF!</definedName>
    <definedName name="UNUTARNJA_ALUMINIJSKA_BRAVARIJA">#REF!</definedName>
    <definedName name="VANJSKA_ALUMINIJSKA__BRAVARIJA">#REF!</definedName>
    <definedName name="VANJSKA_ALUMINIJSKA_BRAVARIJA">#REF!</definedName>
    <definedName name="ZEMLJANI_RADOVI">#REF!</definedName>
    <definedName name="ZIDARSKI_RADOV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32" i="58" l="1"/>
  <c r="Q186" i="58"/>
  <c r="Q202" i="58"/>
  <c r="Q200" i="58"/>
  <c r="Q198" i="58"/>
  <c r="Q196" i="58"/>
  <c r="Q204" i="58"/>
  <c r="Q206" i="58"/>
  <c r="Q194" i="58"/>
  <c r="Q192" i="58"/>
  <c r="Q190" i="58"/>
  <c r="Q184" i="58"/>
  <c r="Q182" i="58"/>
  <c r="Q180" i="58"/>
  <c r="Q178" i="58"/>
  <c r="C306" i="58"/>
  <c r="Q176" i="58"/>
  <c r="Q208" i="58" l="1"/>
  <c r="P306" i="58" s="1"/>
  <c r="F14" i="61"/>
  <c r="F13" i="61"/>
  <c r="F17" i="62" l="1"/>
  <c r="F16" i="62"/>
  <c r="F15" i="62"/>
  <c r="F14" i="62"/>
  <c r="F13" i="62"/>
  <c r="F12" i="62"/>
  <c r="F11" i="62"/>
  <c r="F10" i="62"/>
  <c r="F9" i="62"/>
  <c r="F8" i="62"/>
  <c r="F7" i="62"/>
  <c r="F26" i="61"/>
  <c r="F25" i="61"/>
  <c r="F24" i="61"/>
  <c r="F23" i="61"/>
  <c r="F22" i="61"/>
  <c r="F21" i="61"/>
  <c r="F20" i="61"/>
  <c r="F19" i="61"/>
  <c r="F18" i="61"/>
  <c r="F17" i="61"/>
  <c r="F16" i="61"/>
  <c r="F15" i="61"/>
  <c r="F12" i="61"/>
  <c r="F8" i="61"/>
  <c r="F18" i="62" l="1"/>
  <c r="J7" i="64" s="1"/>
  <c r="F28" i="61"/>
  <c r="J5" i="64" s="1"/>
  <c r="Q219" i="58" l="1"/>
  <c r="Q223" i="58"/>
  <c r="Q221" i="58"/>
  <c r="Q215" i="58"/>
  <c r="C312" i="58"/>
  <c r="C310" i="58"/>
  <c r="C308" i="58"/>
  <c r="C304" i="58"/>
  <c r="C302" i="58"/>
  <c r="C300" i="58"/>
  <c r="C298" i="58"/>
  <c r="C296" i="58"/>
  <c r="Q288" i="58"/>
  <c r="Q287" i="58"/>
  <c r="Q286" i="58"/>
  <c r="Q285" i="58"/>
  <c r="Q284" i="58"/>
  <c r="Q283" i="58"/>
  <c r="Q282" i="58"/>
  <c r="Q281" i="58"/>
  <c r="Q280" i="58"/>
  <c r="Q275" i="58"/>
  <c r="Q274" i="58"/>
  <c r="Q273" i="58"/>
  <c r="Q272" i="58"/>
  <c r="Q271" i="58"/>
  <c r="Q270" i="58"/>
  <c r="Q269" i="58"/>
  <c r="Q268" i="58"/>
  <c r="Q267" i="58"/>
  <c r="Q266" i="58"/>
  <c r="Q265" i="58"/>
  <c r="Q255" i="58"/>
  <c r="Q253" i="58"/>
  <c r="Q251" i="58"/>
  <c r="Q247" i="58"/>
  <c r="Q245" i="58"/>
  <c r="Q243" i="58"/>
  <c r="Q234" i="58"/>
  <c r="Q232" i="58"/>
  <c r="Q230" i="58"/>
  <c r="Q228" i="58"/>
  <c r="Q226" i="58"/>
  <c r="Q217" i="58"/>
  <c r="Q213" i="58"/>
  <c r="Q169" i="58"/>
  <c r="Q167" i="58"/>
  <c r="Q166" i="58"/>
  <c r="Q163" i="58"/>
  <c r="Q160" i="58"/>
  <c r="Q153" i="58"/>
  <c r="Q151" i="58"/>
  <c r="Q149" i="58"/>
  <c r="Q147" i="58"/>
  <c r="Q145" i="58"/>
  <c r="Q138" i="58"/>
  <c r="Q136" i="58"/>
  <c r="Q134" i="58"/>
  <c r="Q130" i="58"/>
  <c r="Q128" i="58"/>
  <c r="Q126" i="58"/>
  <c r="Q124" i="58"/>
  <c r="Q140" i="58" s="1"/>
  <c r="Q117" i="58"/>
  <c r="Q116" i="58"/>
  <c r="Q113" i="58"/>
  <c r="Q111" i="58"/>
  <c r="Q109" i="58"/>
  <c r="Q107" i="58"/>
  <c r="Q105" i="58"/>
  <c r="Q103" i="58"/>
  <c r="Q101" i="58"/>
  <c r="Q99" i="58"/>
  <c r="Q97" i="58"/>
  <c r="Q95" i="58"/>
  <c r="Q93" i="58"/>
  <c r="Q91" i="58"/>
  <c r="Q89" i="58"/>
  <c r="Q82" i="58"/>
  <c r="Q80" i="58"/>
  <c r="Q236" i="58" l="1"/>
  <c r="P308" i="58" s="1"/>
  <c r="Q257" i="58"/>
  <c r="P310" i="58" s="1"/>
  <c r="Q290" i="58"/>
  <c r="P312" i="58" s="1"/>
  <c r="Q119" i="58"/>
  <c r="P298" i="58" s="1"/>
  <c r="Q84" i="58"/>
  <c r="P296" i="58" s="1"/>
  <c r="Q155" i="58"/>
  <c r="P302" i="58" s="1"/>
  <c r="Q171" i="58"/>
  <c r="P304" i="58" s="1"/>
  <c r="P300" i="58"/>
  <c r="P315" i="58" l="1"/>
  <c r="J3" i="64" s="1" a="1"/>
  <c r="J3" i="64" s="1"/>
  <c r="J9" i="64" s="1"/>
  <c r="P317" i="58" l="1"/>
  <c r="P319" i="58" s="1"/>
  <c r="J11" i="64"/>
  <c r="J13" i="6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<sst xmlns="http://schemas.openxmlformats.org/spreadsheetml/2006/main" count="461" uniqueCount="304">
  <si>
    <t>1.</t>
  </si>
  <si>
    <t>2.</t>
  </si>
  <si>
    <t>3.</t>
  </si>
  <si>
    <t>4.</t>
  </si>
  <si>
    <t>5.</t>
  </si>
  <si>
    <t>kom</t>
  </si>
  <si>
    <t>6.</t>
  </si>
  <si>
    <t>5.1.</t>
  </si>
  <si>
    <t>ZEMLJANI RADOVI</t>
  </si>
  <si>
    <t>BETONSKI RADOVI</t>
  </si>
  <si>
    <r>
      <t>m</t>
    </r>
    <r>
      <rPr>
        <vertAlign val="superscript"/>
        <sz val="10"/>
        <rFont val="Arial"/>
        <family val="2"/>
      </rPr>
      <t>2</t>
    </r>
  </si>
  <si>
    <t>1.1.</t>
  </si>
  <si>
    <t>1.2.</t>
  </si>
  <si>
    <t>2.1.</t>
  </si>
  <si>
    <t>REKAPITULACIJA</t>
  </si>
  <si>
    <t>GRAĐEVINA:</t>
  </si>
  <si>
    <t>INVESTITOR:</t>
  </si>
  <si>
    <t>LOKACIJA:</t>
  </si>
  <si>
    <t>7.</t>
  </si>
  <si>
    <t>8.</t>
  </si>
  <si>
    <t>9.</t>
  </si>
  <si>
    <t>10.</t>
  </si>
  <si>
    <t>11.</t>
  </si>
  <si>
    <t>12.</t>
  </si>
  <si>
    <t>13.</t>
  </si>
  <si>
    <t>14.</t>
  </si>
  <si>
    <t>15.</t>
  </si>
  <si>
    <t>16.</t>
  </si>
  <si>
    <t>17.</t>
  </si>
  <si>
    <t>18.</t>
  </si>
  <si>
    <t>19.</t>
  </si>
  <si>
    <t>-</t>
  </si>
  <si>
    <t>OPĆE NAPOMENE</t>
  </si>
  <si>
    <t xml:space="preserve"> Ako tijekom izvršenja radova dođe do potrebe izvršenja više radnji, naknadnih i nepredviđenih radova, oni će se izvesti na temelju upisa nadzornog inženjera u građevinski dnevnik, ali uz prethodno odobrenje ovlaštenog predstavnika investitora. Višeradnje i manje radnje po ugovorenim stavkama obačunavat će se po istim cijenama bez obzira na veličinu odstupanja u odnosu na količinu iz ugovornog troškovnika. Cijene za naknadne i nepredviđene radove utvrdit će se na temelju cijena iz troškovnika: 
- trošak rada i materijala po prosječnim normama u graditeljstvu,
- cijena materijala važeća na dan podnošenja ponude, prosječne cijene na tržištu
-  cijena radne snage prema kalkulativnim brutto satnicama satnicama radnika uz faktor radne snage 2,8 za izračunavanje posrednih troškova i manipulativne troškove za tuđe usluge od 5%.
- troškove opreme i strojeva te prijevoznih usluga na temelju normativa i važećih cijena </t>
  </si>
  <si>
    <t>Izvođač je dužan ukalkulirati u jediničnu cijenu sve zastoje na gradilištu zbog izvođenja radova u više faza, odnosno zbog nemogućnosti izvođenja radova u kontinuitetu, radi složenosti objekta, koordinacije sa drugim izvođačima i nemogućnosti rada istovremeno na više tehnoloških cjelina.</t>
  </si>
  <si>
    <t xml:space="preserve"> Izvođač će organizirati gradilište, način transporta, način rada, a isto tako prilagoditi terminski plan sukladno privremenoj regulaciji prometa. Eventualne manje promjene regulacije prometa unutar zahvata u tijeku građenja infrastrukturne građevine tražit će ponuditelj  nadležnog gradskog tijela, a u dogovoru s ovlaštenim predstavnikom naručitelja.</t>
  </si>
  <si>
    <t xml:space="preserve"> Izvođači su dužni čuvati od oštećenja sve primljene terenske podatke, obilježene osovine, iskolčenja i stalne točke za izvođenje radova primljene od naručitelja odnosno nadzornog inženjera. Ako se podaci navedeni u prethodnom pasusu unište ili oštete, oni će se ponovno uspostaviti na trošak izvođača.</t>
  </si>
  <si>
    <t xml:space="preserve"> Izvođači su dužni osigurati zemljište za organizaciju gradilišta, potrebne priključke za gradilište, osiguranje radova i opreme, osiguranje zaposlenih osoba na gradilištu, uključujući osobe u službi naručitelja i nadzornoj službi, za slučaj nesreće uključujući i prolaznike (ukoliko nije izvršena adekvatna zaštita gradilišta).
 Izvođači su dužni troškove osiguranja i organizacije gradilišta ukalkulirati u jedinične cijene.</t>
  </si>
  <si>
    <t xml:space="preserve">O svom trošku, ukalkuliranom u ponudbenu cijenu izvođači će svakodnevno za vrijeme odvijanja radova održavati red i čistoću na površinama koje koristi kao gradilište, te otpremati sav građevinski i otpadni materijal. Također, izvoditelj radova mora vršiti redovno čišćenje objekta i dijelova objekta sukcesivno i nakon dovršetka pojedinih dijelova. Čišćenje treba obaviti tako da se ne nanesu mehanička i kemijska oštećenja.Glavni izvođač je odgovoran za međusobnu koordinaciju čišćenja sa ostalim suizvođačima. Izvođači će poduzeti mjere da spriječe oštećenja cesta i drugih objekata uslijed pojačanog prometa u toku izvođenja radova. U tu svrhu poštivat će dopuštene osovinske pritiske vozila, pazit će da ne dolazi do preopterećenja i prilagodit će prijevoz tehničkim svojstvima prometnice i objektima na njoj. Za prijevoz posebnih tereta potrebno je prethodno ishoditi dozvolu nadležnog tijela.                                     </t>
  </si>
  <si>
    <t xml:space="preserve">Troškove prethodnih i tekučih ispitivanja građevinskog materijala, poluproizvoda i gotovih proizvoda snosi Izvođač, što uključuje dostavu kompletne atestne dokumetacije te uključuje provedbu potrebnih funkcionalnih proba. Eventualne troškove kontrolnih ispitivanja materijala, koji nisu predviđeni tehničkim propisima snosi investitor ako rezultat ispitivanja pokaže da materijal odgovara traženim uvjetima, odnosno izvođač, ako rezultat ispitivanja pokaže da materijal ne odgovara traženim uvjetima (u ovom slučaju materijal se mora dovesti u sklad s tehničkim uvjetima).          </t>
  </si>
  <si>
    <t xml:space="preserve"> Svaki pojedini rad koji se kasnije ne može kontrolirati u pogledu količina i kvalitete mora odmah pregledati ovlašteni predstavnik investitora, a podaci o tome upisuju se u građevinski dnevnik i građevinsku knjigu, izvođač je dužan na vrijeme obavijestiti nadzornog inženjera o postojanju takvih radova jer u protivnom ovlašteni predstavnik investitora može odbiti priznavanje takvih radova ili ih obračunati prema svojim podacima i procjeni.</t>
  </si>
  <si>
    <t xml:space="preserve"> Izvođači su dužni da na zahtjev nadzornog inženjera obavi potrebna otkrivanja ili otvaranja izvršenih radova radi naknadnog pregleda i ispitivanja. Poslije obavljenih pregleda i ispitivanja Izvođači su dužni na mjesta na kojima su provedena otkrivanja i ispitivanja sanirati prema uputi nadzornog inženjera.
 Troškove otkrivanja, saniranja i naknadnih ispitivanja radova snosi naručitelj uz uvjet  da naknadna inspekcija utvrdi da su pokriveni radovi izvedeni u skladu s ugovorom. U suprotnom, ako radovi nisu izvedeni u skladu s projektom i tehničkim uvjetima, troškove snosi Izvođač.  </t>
  </si>
  <si>
    <t xml:space="preserve">Izvođači su dužni da prije dopreme, odnosno upotrebe odgovarajućih građevinskih materijala, poluproizvoda i gotovih proizvoda osigurati uvjerenja o prethodnim ispitivanjima kvalitete i podobnosti materijala, poluproizvoda i gotovih proizvoda koje namjeravaju upotrijebiti, od stručne odnosno ovlaštene institucije, a Izvođač ih predaje nadzornom inženjeru radi pregleda i davanja odobrenja.
  Izvođači ne smiju upotrebljavati građevinske materijale bez odobrenja nadzornog inženjera, a u slučaju da ih upotrijebi, snosi rizik i troškove koji mogu iz te osnove nastati. </t>
  </si>
  <si>
    <t xml:space="preserve"> Izvođači radova moraju sami osigurati deponije za zbrinjavanje materijala i postojeće građevine i višak iskopanog materijala, te prijevoz do deponije i sve troškove deoponije uračunati u jedinične cijene iskopa i rušenja.</t>
  </si>
  <si>
    <t xml:space="preserve"> Izvođače će po uputi ovlaštenog predstavnika investitora i nadzornog inženjera posebno deponirati iskopani materijal koji se može upotrebiti u izgradnji predmetnog objekta.</t>
  </si>
  <si>
    <t xml:space="preserve"> Postupiti po primjedbama odgovorne osobe (nadzornog inženjera), te ispraviti nedostatke utvrđene preliminarnim/redovnim pregledima, kod tehničkog pregleda i primopredaje izvedenih radova (kojima su obvezni prisustvovati) u utvrđenim rokovima. </t>
  </si>
  <si>
    <t>Na zahtjev naručitelja otkloniti nedostatke koji se uoče u garantnom roku.</t>
  </si>
  <si>
    <t>Etapnost izvođenja radova. Svi izvođači radova dužni su se organizirati i ekipirati tako da mogu sve radove dovršiti do predviđenog krajnjeg roka.</t>
  </si>
  <si>
    <t xml:space="preserve"> Sva eventualna oštećenja već izvedenih radova na gradilištu do dana primopredaje dužan je otkloniti izvoditelj radova, jer se za bilo koja nastala oštećenja neće podmirivati nastali troškovi. </t>
  </si>
  <si>
    <t xml:space="preserve">Glavni izvođač radova osigurat će za obavljanje poslova nadzornih inženjera i investitora u sklopu gradilišne uprave, odvojeni prostor s opremom, uz redovno čišćenje.
Izvoditelj i naručitelj dužni su u roku od 15 dana računajući od dana uspješno održanog tehničkog pregleda objekta izvršiti komisijski primopredaju i okončani obračun izvedenih radova. </t>
  </si>
  <si>
    <t xml:space="preserve"> U jedinične cijene treba ukalkulirati i sve troškove vezane na ispunjenje uvjeta zaštite na radu (zaštitna oprema, zaštitne ograde, transportni putevi, kontejneri za smještaja radnika, opreme i strojeva itd.)</t>
  </si>
  <si>
    <t>PRIPREMNI RADOVI</t>
  </si>
  <si>
    <t>2.3.</t>
  </si>
  <si>
    <t>3.1.</t>
  </si>
  <si>
    <t>3.2.</t>
  </si>
  <si>
    <t>4.1.</t>
  </si>
  <si>
    <t>KOLNIČKA KONSTRUKCIJA</t>
  </si>
  <si>
    <t>HORIZONTALNA I VERTIKALNA SIGNALIZACIJA</t>
  </si>
  <si>
    <t>6.1.</t>
  </si>
  <si>
    <t>6.2.</t>
  </si>
  <si>
    <t>7.1.</t>
  </si>
  <si>
    <t>PDV 25 %</t>
  </si>
  <si>
    <r>
      <t>m</t>
    </r>
    <r>
      <rPr>
        <vertAlign val="superscript"/>
        <sz val="10"/>
        <rFont val="Arial"/>
        <family val="2"/>
      </rPr>
      <t>3</t>
    </r>
  </si>
  <si>
    <t>PROJEKTANT:</t>
  </si>
  <si>
    <r>
      <t>m</t>
    </r>
    <r>
      <rPr>
        <vertAlign val="superscript"/>
        <sz val="10"/>
        <rFont val="Arial CE"/>
        <family val="2"/>
        <charset val="238"/>
      </rPr>
      <t>1</t>
    </r>
  </si>
  <si>
    <r>
      <t xml:space="preserve">Jedinične cijene obuhvaćaju sav rad (svi pripremni i završni radovi), materijal, transport, režijske i manipulativne troškove, te sve poreze i prireze. Višeradnje i manjeradnje po ugovornim stavkama obračunavat će se po istim cijenama, bez obzira na veličinu odstupanja u odnosu na količinu po ugovornom troškovniku.
Količine materijala za iskop obračunavaju se u sraslom stanju, a količine materijala za izradu nasipa u zbijenom stanju.
Geodetska iskolčenja i snimanja tijekom provedbe radova uključena su u jedinične cijene.
Geodetski radovi-trasa. Stavka obuhvaća iskolčenje trasa, održavanje točaka operativnog poligona i repera te sva geodetska mjerenja kojima se podaci iz projekta prenose na teren i obrnuto, osiguranje osi iskolčene trase, profiliranje, obnavljanje i održavanje iskolčenih oznaka na terenu u cijelom razdoblju od početka radova do predaje svih radova investitoru. Geodetski radovi obuhvaćaju i obnovu stalnih geodetskih točaka u području zahvata uključujući i sve potrebne radove za provedbu obnove sukladno zakonskoj regulativi. Izvedba, kontrola kakvoće i obračun prema OTU 1-02.
Izrada geodetskog elaborata iskolčenja predmetne trase. Cijena stavke uključuje sve neophodne terenske i uredske radove za kompletnu izradu elaborata. Geodestki elaborat potrebno je dostaviti u tri (3) primjeraka i jedan (1) primjerak u elektronskoj kopiji na CD-u.   
Geodetski snimak izvedenog stanja. Geodetski snimak izvedenog stanja potrebno je dostaviti u pet (5) primjeraka i jedan (1) primjerak u elektronskoj kopiji na CD-u.  Pri izradi snimka izvedenog stanja treba se držati važećih zakona i propisa.            
</t>
    </r>
    <r>
      <rPr>
        <b/>
        <sz val="10"/>
        <color rgb="FFFF0000"/>
        <rFont val="Arial"/>
        <family val="2"/>
        <charset val="238"/>
      </rPr>
      <t>Geodetska iskolčenja i snimanja tijekom provedbe radova uključena su u jedinične cijene.</t>
    </r>
  </si>
  <si>
    <t>3.3.</t>
  </si>
  <si>
    <t>3.4.</t>
  </si>
  <si>
    <t>5.3.</t>
  </si>
  <si>
    <t>GEODETSKI RADOVI</t>
  </si>
  <si>
    <t>GEODETSKI RADOVI UKUPNO:</t>
  </si>
  <si>
    <r>
      <rPr>
        <b/>
        <sz val="10"/>
        <rFont val="Arial"/>
        <family val="2"/>
        <charset val="238"/>
      </rPr>
      <t>Ručni iskop probnih rovova</t>
    </r>
    <r>
      <rPr>
        <sz val="10"/>
        <rFont val="Arial"/>
        <family val="2"/>
        <charset val="238"/>
      </rPr>
      <t xml:space="preserve">  (šliceva) radi utvrđivanja stvarnog položaja postojećih podzemnih instalacija uz nadzor vlasnika istih te eventualna zaštita istih.
Točnu lokaciju, raspored i broj kontrolnih rovova odredit će nadzorni inženjer u dogovoru s projektantom i izvođačem na osnovi uvida u situacijski plan instalacija kao i temeljem dobivenih informacija od vlasnika istih. 
Iskop vršiti pažljivo kako ne bi došlo do oštećenja instalacija. Sve kontrolne rovove i stanje na terenu upisati u građevinski dnevnik. Obračun je po kom kompletno izvedenih probnih rovova. </t>
    </r>
  </si>
  <si>
    <t>PRIPREMNI RADOVI UKUPNO:</t>
  </si>
  <si>
    <t>3.6.</t>
  </si>
  <si>
    <t>ZEMLJANI RADOVI UKUPNO:</t>
  </si>
  <si>
    <t>BETONSKI RADOVI UKUPNO:</t>
  </si>
  <si>
    <t>KOLNIČKA KONSTRUKCIJA UKUPNO:</t>
  </si>
  <si>
    <t>6.3.</t>
  </si>
  <si>
    <t>6.4.</t>
  </si>
  <si>
    <t>4.2.</t>
  </si>
  <si>
    <t>ZAŠTITA INSTALACIJA UKUPNO:</t>
  </si>
  <si>
    <r>
      <rPr>
        <b/>
        <sz val="10"/>
        <rFont val="Arial"/>
        <family val="2"/>
        <charset val="238"/>
      </rPr>
      <t>Odvoz viška iskopanog materijala na deponiju udaljenog do 10 km</t>
    </r>
    <r>
      <rPr>
        <sz val="10"/>
        <rFont val="Arial"/>
        <family val="2"/>
      </rPr>
      <t>. Stavka uključuje utovar, odvoz i razastiranje materijala na mjestu deponije
Obračun po m³ odveženog materijala u zbijenom stanju.</t>
    </r>
  </si>
  <si>
    <r>
      <rPr>
        <b/>
        <sz val="10"/>
        <rFont val="Arial"/>
        <family val="2"/>
        <charset val="238"/>
      </rPr>
      <t>Nabava, prijevoz i polaganje plastičnih cijevi Ø 50 mm</t>
    </r>
    <r>
      <rPr>
        <sz val="10"/>
        <rFont val="Arial"/>
        <family val="2"/>
        <charset val="238"/>
      </rPr>
      <t xml:space="preserve">, minimalne debljine stijenke 5 mm, fleksibila, s glatkom unutrašnjom stijenkom. Stavka obuhvaća sav rad, opremu i materijal potreban za potpuno dovršenje stavke. Obračun je po m1. </t>
    </r>
  </si>
  <si>
    <t>SVEUKUPNA REKAPITULACIJA</t>
  </si>
  <si>
    <t>Z.O.P.:</t>
  </si>
  <si>
    <t>2.2.</t>
  </si>
  <si>
    <t>5.2.</t>
  </si>
  <si>
    <r>
      <rPr>
        <b/>
        <sz val="10"/>
        <rFont val="Arial"/>
        <family val="2"/>
        <charset val="238"/>
      </rPr>
      <t>Planiranje i valjanje posteljice od zemljanog materijala.</t>
    </r>
    <r>
      <rPr>
        <sz val="10"/>
        <rFont val="Arial"/>
        <family val="2"/>
      </rPr>
      <t xml:space="preserve">
Posteljica je uređeni završni sloj nasipa. Poprečni nagib i kote posteljice definirane su projektom. 
Rad obuhvaća uređenje posteljice, nasipavanje i razastiranje izravnavajućeg sloja od čistog sitnijeg materijala, grubo i fino planiranje, kao i sve radove vezane za nabavu i dopremu materijala i potpunu izradu posteljice. 
Posteljicu treba zbiti tako da se postigne stupanj zbijenosti u odnosu na standardni Proctorov postupak min. Sz = 100%, odnosno modul stišljivosti metodom kružne ploče promjera 30 cm min. Ms=20 N/mm².
Obračun se vrši po m² potpuno uređene i zbijene posteljice.
</t>
    </r>
  </si>
  <si>
    <t>HORIZONTALNA SIGNALIZACIJA</t>
  </si>
  <si>
    <t>2.4.</t>
  </si>
  <si>
    <t>2.5.</t>
  </si>
  <si>
    <t>4.3.</t>
  </si>
  <si>
    <t>7.2.</t>
  </si>
  <si>
    <t>7.3.</t>
  </si>
  <si>
    <t>4.4.</t>
  </si>
  <si>
    <t>3.5.</t>
  </si>
  <si>
    <t>VERTIKALNA SIGNALIZACIJA</t>
  </si>
  <si>
    <t>8.1.</t>
  </si>
  <si>
    <t>OBORINSKA ODVODNJA</t>
  </si>
  <si>
    <t>OBORINSKA ODVODNJA UKUPNO:</t>
  </si>
  <si>
    <t>7.4.</t>
  </si>
  <si>
    <t>8.2.</t>
  </si>
  <si>
    <r>
      <t>m</t>
    </r>
    <r>
      <rPr>
        <vertAlign val="superscript"/>
        <sz val="10"/>
        <rFont val="Arial"/>
        <family val="2"/>
      </rPr>
      <t>1</t>
    </r>
  </si>
  <si>
    <t>6.5.</t>
  </si>
  <si>
    <t>HORIZONTALNA I VERTIKALNA SIGNALIZACIJA UKUPNO:</t>
  </si>
  <si>
    <t>7.5.</t>
  </si>
  <si>
    <t>DN 300 mm</t>
  </si>
  <si>
    <t>2.6.</t>
  </si>
  <si>
    <r>
      <t>Izrada taktilnog polja upozorenja čepaste strukture od betonskih ploča dimenzija 20x20x8 cm</t>
    </r>
    <r>
      <rPr>
        <sz val="10"/>
        <rFont val="Arial"/>
        <family val="2"/>
      </rPr>
      <t xml:space="preserve">. Taktilna polja postavljaju se prema projektu prometne opreme i signalizacije, a u skladu s važećim Pravilnikom o osiguranju pristupačnosti građevina osobama s invaliditetom i smanjene pokretljivosti te važećim hrvatskim normama koje reguliraju to područje. Jedinična cijena obuhvaća nabavu, prijevoz i ugradnju taktilnog polja prema detaljima iz projekta. Obračun je po m2 postavljenih taktilnih polja. 
</t>
    </r>
  </si>
  <si>
    <t>6.8.</t>
  </si>
  <si>
    <t>kpl</t>
  </si>
  <si>
    <r>
      <rPr>
        <b/>
        <sz val="10"/>
        <rFont val="Arial"/>
        <family val="2"/>
        <charset val="238"/>
      </rPr>
      <t>Nabava, prijevoz i ugradnja kanalizacijskih cijevi korugirane PEHD (polietilen visoke gustoće) klase SN 8</t>
    </r>
    <r>
      <rPr>
        <sz val="10"/>
        <rFont val="Arial"/>
        <family val="2"/>
        <charset val="238"/>
      </rPr>
      <t>. Polaganje kanalizacijskih vodonepropusnih cijevi na pripremljenu podlogu u projektiranom nagibu sa spajanjem prema detaljima iz projekta ili uputama proizvođača. Obračun je u m1 ugrađene kanalizacijske cijevi, a u cijeni je uključena nabava cijevi, fazonskih komada i spojnih sredstava, svi prijevozi i prijenosi, istovar uz kanalizacijski rov, privremeno skladištenje i razvoz duž rova, spuštanje u rov i ugradnja prema uvjetima iz projekta, te sav rad, dodatni materijal i pribor potreban za potpunu propisanu ugradnju i spajanje cijevi, ugradnja i spajanje cijevi međusobno kao i na revizijska okna i slivnike da se postigne vodonepropusnost, uključivo ispitivanje vodonepropusnosti. Izvedba, kontrola kakvoće i obračun prema OTU 3-04.3.</t>
    </r>
  </si>
  <si>
    <t>Darko Vujica, univ.mag.ing.aedif.</t>
  </si>
  <si>
    <t>3.7.</t>
  </si>
  <si>
    <t>znak C39 - parkiralište</t>
  </si>
  <si>
    <t>znak B43 - pješačko-biciklistička staza</t>
  </si>
  <si>
    <t>4.5.</t>
  </si>
  <si>
    <t>znak C02-1 - biciklistički prijelaz</t>
  </si>
  <si>
    <t>m</t>
  </si>
  <si>
    <t>T  R  O  Š  K  O  V  N  I  K</t>
  </si>
  <si>
    <t>GRAD JASTREBARSKO 
Strossmayerov Trg 13,
10450 JASTREBARSKO
OIB: 64942661827</t>
  </si>
  <si>
    <t>ETAPA B - REKONSTRUKCIJA TRGA LJUBE BABIĆA SA PARKIRALIŠTEM ZA OSOBNA VOZILA</t>
  </si>
  <si>
    <t>k.č.br. 849/1 k.o. Jastrebarsko</t>
  </si>
  <si>
    <t>36/2025</t>
  </si>
  <si>
    <r>
      <rPr>
        <b/>
        <sz val="10"/>
        <rFont val="Arial CE"/>
        <charset val="238"/>
      </rPr>
      <t>Stavka obuhvaća iskolčenje trase</t>
    </r>
    <r>
      <rPr>
        <sz val="10"/>
        <rFont val="Arial CE"/>
        <charset val="238"/>
      </rPr>
      <t xml:space="preserve"> i priključaka, održavanje točaka operativnog poligona i repera te sva geodetska mjerenja kojima se podaci iz projekta prenose na teren i obrnuto, osiguranje osi iskolčene trase, profiliranje, obnavljanje i održavanje iskolčenih oznaka na terenu u cijelom razdoblju od početka radova do predaje svih radova investitoru. Geodetski radovi obuhvaćaju i obnovu stalnih geodetskih točaka u području zahvata uključujući i sve potrebne radove za provedbu obnove sukladno zakonskoj regulativi. Obračun je po metru trase i priključaka u skladu s projektom. Izvedba, kontrola kakvoće i obračun prema OTU 1-02.</t>
    </r>
  </si>
  <si>
    <r>
      <rPr>
        <b/>
        <sz val="10"/>
        <rFont val="Arial"/>
        <family val="2"/>
        <charset val="238"/>
      </rPr>
      <t>Izrada geodetskog elaborata iskolčenja</t>
    </r>
    <r>
      <rPr>
        <sz val="10"/>
        <rFont val="Arial"/>
        <family val="2"/>
        <charset val="238"/>
      </rPr>
      <t xml:space="preserve"> predmetne trase. Cijena stavke uključuje sve neophodne terenske i uredske radove za kompletnu izradu elaborata. Geodetski elaborat potrebno je dostaviti u tri (3) primjeraka i jedan (1) primjerak u elektronskoj kopiji na CD-u.  </t>
    </r>
  </si>
  <si>
    <r>
      <rPr>
        <b/>
        <sz val="10"/>
        <rFont val="Arial"/>
        <family val="2"/>
        <charset val="238"/>
      </rPr>
      <t>Sječa stabala, vađenje panjeva i korijenja drveća</t>
    </r>
    <r>
      <rPr>
        <sz val="10"/>
        <rFont val="Arial"/>
        <family val="2"/>
      </rPr>
      <t>.</t>
    </r>
    <r>
      <rPr>
        <b/>
        <sz val="10"/>
        <rFont val="Arial"/>
        <family val="2"/>
        <charset val="238"/>
      </rPr>
      <t xml:space="preserve">
</t>
    </r>
    <r>
      <rPr>
        <sz val="10"/>
        <rFont val="Arial"/>
        <family val="2"/>
      </rPr>
      <t>Strojno i ručno siječenje stabala s vađenjem panjeva.
Stabla treba posjeći i ispiliti na dužine pogodne za transport. 
Promjer stabla mjeri se na visini 1.3 m od terena, a debljina promjera panja ranije posječenih stabala na mjestima gdje su posječena. Stavka obuhvača stabla promjera debla od 10 cm do 50 cm. Obračunato po komadu posječenog stabla s izvađenim panjem, zatrpanom i nabijenom rupom, te odvozom, utovoramo i istovarom materijala na deponiju. Deponiju je dužan osigurati izvođač o svom trošku, bez obzira na udaljenost, a u skladu s propisima o zbrinjavanju otpada.</t>
    </r>
  </si>
  <si>
    <r>
      <t xml:space="preserve">Uklanjanje postojeće horizontalne signalizacije. </t>
    </r>
    <r>
      <rPr>
        <sz val="10"/>
        <rFont val="Arial"/>
        <family val="2"/>
      </rPr>
      <t>Stavka obuhvaća uklanjanje postojeće horizontalne signalizacije odgovarajućom mehanizacijom (npr. visokotlačni perači ili sl.) uz minimalno oštećenje asfaltne površine i istovremeno prikupljanje viška vode i uklonjenog materijala u spremnik - usisavanje (pranje visokotlačnim vodenim mlazom ili struganje finim brusnim četkama). (Uključuje dopremu stroja). Uklanjanje se vrši na dijelovima postojećeg asfaltnog kolnika unutar zone obuhvata zahvata, koji se zadržava, radi usklađenja s novoprojektiranom prometnom signalizacijom. Obračun se vrši po m2 uklonjene horizontalne signalizacije.</t>
    </r>
  </si>
  <si>
    <r>
      <t xml:space="preserve">Uklanjanje postojećih prometnih znakova. </t>
    </r>
    <r>
      <rPr>
        <sz val="10"/>
        <rFont val="Arial"/>
        <family val="2"/>
      </rPr>
      <t>Stavka obuhvaća demontažu znaka, stupa i temelja znaka, zatrpavanje rupe materijalom iz iskopa te utovar, odvoz, istovar i deponiranje uklonjenog znaka kao i ostalog nepotrebnog materijala na mjesto oporabe ili zbrinjavanja. Jedinična cijena obuhvaća sav rad, opremu i materijal potreban za potpuno dovršenje stavke. Obračun je po komadu uklonjenog znaka. Deponiju je dužan osigurati izvođač o svom trošku, bez obzira na udaljenost, a u skladu s propisima o zbrinjavanju otpad</t>
    </r>
  </si>
  <si>
    <t>2.7.</t>
  </si>
  <si>
    <r>
      <t>Izmještanje postojećeg prometnog znaka.</t>
    </r>
    <r>
      <rPr>
        <sz val="10"/>
        <rFont val="Arial"/>
        <family val="2"/>
        <charset val="238"/>
      </rPr>
      <t xml:space="preserve"> Stavka obuhvaća demontažu, utovar, prijevoz, istovar, iskop za temelj na novoj lokaciji, izradu novog temelja za stupove, montažu postojećih čeličnih stupova u temelje na novoj lokaciji, zatrpavanje rupe materijalom iz iskopa, utovar, odvoz, istovar i deponiranje viška materijala na mjesto oporabe ili zbrinjavanja. Jedinična cijena obuhvaća sav rad, opremu i materijal potreban za potpuno dovršenje stavke. Obračun je po komadu izmještenog znaka. Deponiju je dužan osigurati izvođač o svom trošku, bez obzira na udaljenost, a u skladu s propisima o zbrinjavanju otpada. Izvedba, kontrola kakvoće i obračun prema OTU 1-03.2.</t>
    </r>
  </si>
  <si>
    <t>2.8.</t>
  </si>
  <si>
    <r>
      <t>Demontaža i ponovna montaža stupova za zastave</t>
    </r>
    <r>
      <rPr>
        <sz val="10"/>
        <rFont val="Arial"/>
        <family val="2"/>
      </rPr>
      <t>. Ovaj rad obuhvaća vađenje i pažljivo demontiranje stupova i eventualnog temelja, utovar i prijevoz na privremeno odlagalište, utovar i prijevoz do mjesta ugradnje te ponovnu montažu istog. Obračun je po komadu demontiranog i ponovno montiranog stupa do potpune gotovosti. Jedinična cijena obuhvaća sav rad, opremu i materijal potreban za potpuno dovršenje stavke. Deponiju je dužan osigurati izvođač o svom trošku, bez obzira na udaljenost, a u skladu s propisima o zbrinjavanju otpada.  Izvedba, kontrola kakvoće i obračun prema OTU 1-03.2.</t>
    </r>
  </si>
  <si>
    <t>2.9.</t>
  </si>
  <si>
    <r>
      <t>Uklanjanje postojećih betonskih stupova ograde i pletiva</t>
    </r>
    <r>
      <rPr>
        <b/>
        <sz val="10"/>
        <rFont val="Arial"/>
        <family val="2"/>
        <charset val="238"/>
      </rPr>
      <t>,</t>
    </r>
    <r>
      <rPr>
        <sz val="10"/>
        <rFont val="Arial"/>
        <family val="2"/>
        <charset val="238"/>
      </rPr>
      <t xml:space="preserve"> s utovarom u prijevozno sredstvo, prijevozom, istovarom i odlaganjem na mjesto oporabe ili zbrinjavanja prema odabiru izvođača. Jedinična cijena obuhvaća sav rad, opremu i materijal potreban za potpuno dovršenje stavke. Obračun je po m1 uklonjene ograde. Izvedba, kontrola kakvoće i obračun prema OTU 1-03.2.</t>
    </r>
  </si>
  <si>
    <t>2.10.</t>
  </si>
  <si>
    <r>
      <t xml:space="preserve">Rušenje i uklanjanje postojećih betonskih rubnjaka </t>
    </r>
    <r>
      <rPr>
        <sz val="10"/>
        <rFont val="Arial"/>
        <family val="2"/>
        <charset val="238"/>
      </rPr>
      <t>s utovarom, prijevozom, istovarom i deponiranjem na mjesto oporabe ili zbrinjavanja.  Obračun je po m1 porušenih i ukonjenih rubnjaka. Izvedba, kontrola kakvoće i obračun prema OTU 1-03.2.  Deponiju je dužan osigurati izvođač o svom trošku, bez obzira na udaljenost, a u skladu s propisima o zbrinjavanju otpad</t>
    </r>
    <r>
      <rPr>
        <sz val="10"/>
        <rFont val="Arial"/>
        <family val="2"/>
      </rPr>
      <t>a.</t>
    </r>
  </si>
  <si>
    <t>2.11.</t>
  </si>
  <si>
    <r>
      <t xml:space="preserve">Rušenje i uklanjanje postojećih betonskih ulaznih rampi </t>
    </r>
    <r>
      <rPr>
        <sz val="10"/>
        <rFont val="Arial"/>
        <family val="2"/>
        <charset val="238"/>
      </rPr>
      <t>s utovarom, prijevozom, istovarom i deponiranjem na mjesto oporabe ili zbrinjavanja. Obračun je po m1 porušenih i ukonjenih ulaznih rampi. Izvedba, kontrola kakvoće i obračun prema OTU 1-03.2.  Deponiju je dužan osigurati izvođač o svom trošku, bez obzira na udaljenost, a u skladu s propisima o zbrinjavanju otpad</t>
    </r>
    <r>
      <rPr>
        <sz val="10"/>
        <rFont val="Arial"/>
        <family val="2"/>
      </rPr>
      <t>a.</t>
    </r>
  </si>
  <si>
    <t>2.12.</t>
  </si>
  <si>
    <r>
      <t xml:space="preserve">Rušenje i uklanjanje postojećih betonskih plitkih kanalica </t>
    </r>
    <r>
      <rPr>
        <sz val="10"/>
        <rFont val="Arial"/>
        <family val="2"/>
        <charset val="238"/>
      </rPr>
      <t>s utovarom, prijevozom, istovarom i deponiranjem na mjesto oporabe ili zbrinjavanja. Obračun je po m1 porušenih i ukonjenih plitkih kanalica. Izvedba, kontrola kakvoće i obračun prema OTU 1-03.2.  Deponiju je dužan osigurati izvođač o svom trošku, bez obzira na udaljenost, a u skladu s propisima o zbrinjavanju otpad</t>
    </r>
    <r>
      <rPr>
        <sz val="10"/>
        <rFont val="Arial"/>
        <family val="2"/>
      </rPr>
      <t>a.</t>
    </r>
  </si>
  <si>
    <t>2.13.</t>
  </si>
  <si>
    <t>2.14.</t>
  </si>
  <si>
    <r>
      <t xml:space="preserve">Rezanje i rušenje postojećeg asfalta </t>
    </r>
    <r>
      <rPr>
        <sz val="10"/>
        <rFont val="Arial"/>
        <family val="2"/>
        <charset val="238"/>
      </rPr>
      <t>uz rub postojećeg kolnika radi ugradnje novog rubnjaka, na pješačkoj stazi, kolnim ulazima i dijelovima proširenja prosječne debljine do 10 cm. Iskopani materijal treba odvesti na deponiju (u svemu prema propisima za zbrinjavanje otpada). 
U jediničnoj cijeni ove stavke obuhvaćeno je slijedeće: strojno uzdužno rezanje postojećeg kolnika kružnom pilom prosječne debljine 10 cm i razbijanje kolnika, usitnjavanje dijelova kolnika u manje dijelove prikladne za utovar, utovar, prijevoz, istovar i razastiranje na trajnom deponiju čiju lokaciju osigurava izvođač radova. Jedinična cijena obuhvaća sav rad, opremu i materijal potreban za potpuno dovršenje stavke. Obračun je po m1.  
Izvedba i kontrola kakvoće i obračun prema Općim tehničkim uvjetima za radove na cestana, IGH 2001.(OTU), 1. Poglavlje; odredba 1-03.2</t>
    </r>
    <r>
      <rPr>
        <b/>
        <sz val="10"/>
        <rFont val="Arial"/>
        <family val="2"/>
        <charset val="238"/>
      </rPr>
      <t xml:space="preserve">. 
</t>
    </r>
    <r>
      <rPr>
        <sz val="10"/>
        <rFont val="Arial"/>
        <family val="2"/>
      </rPr>
      <t>Obračun po m3 iskopanog materijala i po m1 rezanja asfalta</t>
    </r>
  </si>
  <si>
    <t>rezanje postojećeg asfalta</t>
  </si>
  <si>
    <t>uklanjanje postojećeg asfalta</t>
  </si>
  <si>
    <r>
      <rPr>
        <b/>
        <sz val="10"/>
        <rFont val="Arial"/>
        <family val="2"/>
        <charset val="238"/>
      </rPr>
      <t>Strojni široki iskop tla na trasi</t>
    </r>
    <r>
      <rPr>
        <sz val="10"/>
        <rFont val="Arial"/>
        <family val="2"/>
        <charset val="238"/>
      </rPr>
      <t>, u materijalu kategorije "C". Prema odredbama projekta s utovarom u prijevozno sredstvo. Rad se mjeri u kubičnim metrima stvarno iskopanog materijala, mjereno u sraslom stanju, a u jediničnu cijenu uračunati su svi radovi na iskopu materijala sa utovarom u prijevozna sredstva, radovi na uređenju i čišćenju pokosa od labilnih blokova i rastresitog materijala, planiranje iskopanih i susjednih površina.  Izvedba, kontrola kakvoće i obračun prema OTU 2-02.</t>
    </r>
  </si>
  <si>
    <r>
      <rPr>
        <b/>
        <sz val="10"/>
        <rFont val="Arial"/>
        <family val="2"/>
        <charset val="238"/>
      </rPr>
      <t xml:space="preserve">Zamjena sloja slabog temeljnog tla boljim materijalom </t>
    </r>
    <r>
      <rPr>
        <sz val="10"/>
        <rFont val="Arial"/>
        <family val="2"/>
        <charset val="238"/>
      </rPr>
      <t>- drobljenim kamenom, zahtjeva kakvoće Sz≥80 %, Ms≥20 Mn/m</t>
    </r>
    <r>
      <rPr>
        <sz val="10"/>
        <rFont val="Calibri"/>
        <family val="2"/>
        <charset val="238"/>
      </rPr>
      <t>²</t>
    </r>
    <r>
      <rPr>
        <sz val="10"/>
        <rFont val="Arial"/>
        <family val="2"/>
        <charset val="238"/>
      </rPr>
      <t xml:space="preserve">, na odlagalište po izboru izvođača. Rad uključuje iskop sloja slabog materijala debljine prema projektu u temeljnom tlu s odvozom, te njegovu zamjenu izradom zbijenog nasipnog sloja od drobljenog kamena. Stavka uključuje nabavu, prijevoz i ugradnju zamjenskog materijala (kamena). Izvođač radova dužan je osigurati sva potrebna ispitivanja radi uvida u kakvoću izvedene zamjene. Primjenu tog materijala odobrava Nadzorni Inženjer. Obračun u kubičnim metrima potpuno završenog i zbijenog sloja. 
Pretpostavlja se 15 % slabog nosivog tla.
</t>
    </r>
  </si>
  <si>
    <r>
      <rPr>
        <b/>
        <sz val="10"/>
        <rFont val="Arial"/>
        <family val="2"/>
        <charset val="238"/>
      </rPr>
      <t>Uređenje nosivog temeljnog tla i posteljice polaganjem  netkanog geotekstila</t>
    </r>
    <r>
      <rPr>
        <sz val="10"/>
        <rFont val="Arial"/>
        <family val="2"/>
        <charset val="238"/>
      </rPr>
      <t>, mase 300 gr/m2. Uređenje slabo nosivog temeljnog tla i posteljice polaganjem geotekstila načina ugradnje (preklapanjem, zavarivanjem ili šivanjem) te kakvoće prema projektu, na prethodno poravnato tlo. Obračun je prema stvarnoj površini tla na koji je položen geotekstil (preklopi se ne uračunavaju) u četvornim metrima. U cijenu je uključen sav rad, nabava geotekstila i materijala za poravnavanje te ostalog potrebnog materijala, transporti i oprema za pripremu podloge i polaganje geotekstila, kao i ispitivanja i kontrola kakvoće. Prvi sloj nasipa koji se nanosi s čela u smjeru preklopa  obračunava se u stavci nasipa.  Izvedba, kontrola kakvoće i obračun prema OTU 2-08.4</t>
    </r>
  </si>
  <si>
    <r>
      <rPr>
        <b/>
        <sz val="10"/>
        <rFont val="Arial"/>
        <family val="2"/>
        <charset val="238"/>
      </rPr>
      <t xml:space="preserve">Izrada nasipa materijalom iz iskopa, </t>
    </r>
    <r>
      <rPr>
        <sz val="10"/>
        <rFont val="Arial"/>
        <family val="2"/>
      </rPr>
      <t>u</t>
    </r>
    <r>
      <rPr>
        <sz val="10"/>
        <rFont val="Arial"/>
        <family val="2"/>
        <charset val="238"/>
      </rPr>
      <t xml:space="preserve"> ovoj stavci obuhvaćena je doprema potrebne količine zemljanog materijala dobivenog iz iskopa, razastiranje te grubo planiranje materijala u nasipu prema dimenzijama i nagibima iz projekta, kao i zbijanje. Debljina nasipnog sloja mora biti u skladu s vrstom nasipnog materijala te uporabljenim građevinskim strojevima. Modul stišljivosti mjeren kružnom pločom promjera 30cm  Ms&gt;40 MN/m2 odnosno Ms&gt;35 MN/m2, ovisno o sloju i konačnoj visini nasipa. Predviđa se materijal iz iskopa koji mora odgovarati kvaliteti Materijala "C" kategorije za ugradnju u slojevima prema O.T.U. 2-09.1. Obračun po stvarno izvedenim količinama, mjereno u ugrađenom i zbijenom stanju.
</t>
    </r>
  </si>
  <si>
    <r>
      <rPr>
        <b/>
        <sz val="10"/>
        <rFont val="Arial"/>
        <family val="2"/>
      </rPr>
      <t>Izrada humusnog sloja i travnate vegetacije</t>
    </r>
    <r>
      <rPr>
        <sz val="10"/>
        <rFont val="Arial"/>
        <family val="2"/>
      </rPr>
      <t>. Humusni materijal nanosi se počinjući od dna pokosa prema vrhu. Debljina humusnog sloja  određena je projektom i iznosi 20cm.
Humusni se sloj planira i zbija lakim nabijačima. Po fino uređenom humusnom sloju sije se trava. Vrsta i mješavina trave odabire se u ovisnosti o ekološkim uvjetima  zbog sigurnosti rasta vegetacije. Količina sjemena iznosi oko 5,1-8,0 g/m2, a gnojiva oko 80 g/m2. 
Nakon izrade humusnog sloja i travnate vegetacije, površine se moraju njegovati do konačnog rasta.</t>
    </r>
  </si>
  <si>
    <r>
      <rPr>
        <b/>
        <sz val="10"/>
        <rFont val="Arial"/>
        <family val="2"/>
        <charset val="238"/>
      </rPr>
      <t>Ugradnja rubnjaka dimenzija 18/24 cm</t>
    </r>
    <r>
      <rPr>
        <sz val="10"/>
        <rFont val="Arial"/>
        <family val="2"/>
        <charset val="238"/>
      </rPr>
      <t xml:space="preserve"> (na podlozi od betona klase C 16/20) od predgotovljenih betonskih elemenata klase C 35/45. Postavljanje rubnjaka prema detaljima iz projekta. Obračun je po m1 izvedenog rubnjaka, a u cijeni je uključena izvedba podloge, nabava i doprema predgotovljenih elemenata i betona, privremeno uskladištenje i razvoz, svi prijevozi i prijenosi, priprema podloge, rad na ugradnji s obradom sljubnica, njega betona te sav potreban dodatni rad, oprema i materijal što je potreban za potpuno dovršenje stavke. Izvedba, kontrola kakvoće i obračun prema OTU 3-04.7.1.</t>
    </r>
  </si>
  <si>
    <r>
      <rPr>
        <b/>
        <sz val="10"/>
        <rFont val="Arial"/>
        <family val="2"/>
        <charset val="238"/>
      </rPr>
      <t>Ugradnja rubnjaka dimenzija 8/20/100 cm</t>
    </r>
    <r>
      <rPr>
        <sz val="10"/>
        <rFont val="Arial"/>
        <family val="2"/>
        <charset val="238"/>
      </rPr>
      <t xml:space="preserve"> (na podlozi od betona klase C 16/20) od predgotovljenih betonskih elemenata klase C 35/45. Postavljanje rubnjaka prema detaljima iz projekta. Obračun je po m1 izvedenog rubnjaka, a u cijeni je uključena izvedba podloge, nabava i doprema predgotovljenih elemenata i betona, privremeno uskladištenje i razvoz, svi prijevozi i prijenosi, priprema podloge, rad na ugradnji s obradom sljubnica, njega betona te sav potreban dodatni rad, oprema i materijal što je potreban za potpuno dovršenje stavke. Izvedba, kontrola kakvoće i obračun prema OTU 3-04.7.1.</t>
    </r>
  </si>
  <si>
    <r>
      <t xml:space="preserve">Prilagođavanja postojećih poklopaca niveleti kolnika. </t>
    </r>
    <r>
      <rPr>
        <sz val="10"/>
        <rFont val="Arial"/>
        <family val="2"/>
        <charset val="238"/>
      </rPr>
      <t>U cijenu uključena demontaža postojećeg poklopca, izrada grla okna na visinu nove nivelete prometnice, izrada rasteretne ploče dim, 120x120 x 40 cm sa ugradnjom novog plinotijesnog i vodotjesnog poklopca dim 600x600 nosivosti 400 kN. U cijenu uključen sav potreban rad i materijal do potpune gotovosti. Obračun po komadu.</t>
    </r>
  </si>
  <si>
    <r>
      <t>Izrada taktilnog polja upozorenja užljebljene strukture od betonskih ploča dimenzija 40x40x5 cm</t>
    </r>
    <r>
      <rPr>
        <sz val="10"/>
        <rFont val="Arial"/>
        <family val="2"/>
        <charset val="238"/>
      </rPr>
      <t xml:space="preserve">. Taktilna polja postavljaju se prema projektu prometne opreme i signalizacije, a u skladu s važećim Pravilnikom o osiguranju pristupačnosti građevina osobama s invaliditetom i smanjene pokretljivosti te važećim hrvatskim normama koje reguliraju to područje. Jedinična cijena obuhvaća nabavu, prijevoz i ugradnju taktilnog polja prema detaljima iz projekta. Obračun je po m2 postavljenih taktilnih polja. 
</t>
    </r>
  </si>
  <si>
    <t>ZAŠTITA  INSTALACIJA</t>
  </si>
  <si>
    <r>
      <rPr>
        <b/>
        <sz val="10"/>
        <rFont val="Arial"/>
        <family val="2"/>
        <charset val="238"/>
      </rPr>
      <t>Lociranje komunalnih instalacija i priključaka</t>
    </r>
    <r>
      <rPr>
        <sz val="10"/>
        <rFont val="Arial"/>
        <family val="2"/>
        <charset val="238"/>
      </rPr>
      <t xml:space="preserve"> (m1) instalacija.  Rad obuhvaća lociranje komunalnih instalacija i priključaka, koji su sastavni dio buduće prometnice ili koji tijekom gradnje prometnice mogu biti ugroženi. Jedinična cijena obuhvaća sav rad, opremu i materijal potreban za potpuno dovršenje stavke uključujući i eventualne izlaske ovlaštenog predstavnika vlasnika vodova. Izvedba, kontrola kakvoće i obračun prema OTU 1-03.5.</t>
    </r>
  </si>
  <si>
    <r>
      <rPr>
        <b/>
        <sz val="10"/>
        <rFont val="Arial"/>
        <family val="2"/>
        <charset val="238"/>
      </rPr>
      <t>Zaštita postojećih podzemnih EKI instalacija</t>
    </r>
    <r>
      <rPr>
        <sz val="10"/>
        <rFont val="Arial"/>
        <family val="2"/>
        <charset val="238"/>
      </rPr>
      <t>. Izrada zaštitnog nadsloja od betonske ploče d=10 cm, širine 40 cm, od betona C 12/15 iznad trase postojeće podzemne instalacije. Radovi se obavljaju prema tehničkim uvjetima i uz stručni nadzor nadležne komunalne organizacije. Stavka obuhvaća iskop rova, zaštitu postojeće instalacije betonskom pločom u rovu, zatrpavanje pijeskom, zatrpavanje rova materijalom za izradu tampona. Obračun po m1.</t>
    </r>
  </si>
  <si>
    <t>zaštita HT_EKI_KK instalacije</t>
  </si>
  <si>
    <r>
      <rPr>
        <b/>
        <sz val="10"/>
        <rFont val="Arial"/>
        <family val="2"/>
        <charset val="238"/>
      </rPr>
      <t>Zaštita postojećih podzemnih instalacija vodovoda i plina</t>
    </r>
    <r>
      <rPr>
        <sz val="10"/>
        <rFont val="Arial"/>
        <family val="2"/>
        <charset val="238"/>
      </rPr>
      <t>. Izrada zaštitnog sloja od betonskih polucijevi postavljenih ispod i iznad cijevi, od betona C 12/15 duž trase postojeće podzemne instalacije. Radovi se obavljaju prema tehničkim uvjetima i uz stručni nadzor nadležne komunalne organizacije. Stavka obuhvaća iskop rova, zaštitu postojeće instalacije betonskim polucijevima u rovu, zatrpavanje pijeskom, zatrpavanje rova materijalom za izradu tampona. Obračun po m1.</t>
    </r>
  </si>
  <si>
    <t>zaštita vodoopskrbnog cjevovoda PEHD d160 i d140 betonskom polucijevi Ø 250 mm</t>
  </si>
  <si>
    <t>zaštita ST plinovoda d110 PE betonskom polucijevi Ø 160 mm</t>
  </si>
  <si>
    <t>5.4.</t>
  </si>
  <si>
    <r>
      <rPr>
        <b/>
        <sz val="10"/>
        <rFont val="Arial"/>
        <family val="2"/>
      </rPr>
      <t>Nabava, doprema i ugradnja gotovih vodonepropusnih polietilenskih revizijskih okana promjera 800 mm</t>
    </r>
    <r>
      <rPr>
        <sz val="10"/>
        <rFont val="Arial"/>
        <family val="2"/>
      </rPr>
      <t>, svijetle dubine 0,8 - 1,8 m na podložnom sloju betona C16/20, s pripadajućim okruglim lijevanoželjeznim poklopcem Ø600 mm nosivosti 400 KN (HRN EN 124 ili jednakovrijedno), i gornjom podložnom AB pločom za ugradnju poklopca, i prstenom oko okna (s pripadajućom oplatom), a u skladu s projektom i nacrtima. U jediničnu cijenu uključen je sav rad i materijal potreban za potpunu izvedbu okna sa spajanjem (prema shemama spajanja priključnih cijevi) i dovođenjem u punu funkciju, uključivo ljestve u oknima (montažno demontažne, prema zahtjevu komunalnog poduzeća). Obračun po komadu potpuno funkcionalnog PEHD okna s poklopcem (nosivosti 400 kN u prometnici).</t>
    </r>
  </si>
  <si>
    <r>
      <rPr>
        <b/>
        <sz val="10"/>
        <rFont val="Arial"/>
        <family val="2"/>
        <charset val="238"/>
      </rPr>
      <t>Izrada slivnika - s jednom slivničkom rešetkom</t>
    </r>
    <r>
      <rPr>
        <sz val="10"/>
        <rFont val="Arial"/>
        <family val="2"/>
      </rPr>
      <t xml:space="preserve">. Stavka obuhvaća pripremu podloge, izradu slivnika prema nacrtu od monolitnog betona C 30/37, armaturu, oplatu, PEHD Ø 630/542 mm (kao unutarnju oplatu), gumenu brtvu za spoj cijev-slivnik i slivničku rešetku 400/400 mm, C250, s kišnom rešetkom nosivosti 400 kN. Stavka obuhvaća iskop materijala uz svu potrebnu zaštitu stabilnosti jame (razupiranje, crpljenje vode, zbijanje), odlaganje iskopanog materijala, razastiranje, utovar i odvoz viška materijala na odlagalište te zatrpavanje materijalom iz iskopa. Podrazumijeva i sav prijevoz i rad na izradi podloge i obloge, izradu i dopremu te montažu slivnika, svih njegovih sastavnih dijelova, materijala i pribora, nabavu i ugradnju okvira i slivne rešetke, antikorozivnu zaštitu bravarske opreme, izvedbu spojeva sa cjevi te sav rad i materijal na postizanju i ispitivanju vodonepropusnosti. Slivnici se izvode sa taložnicom i AB pločom, u svemu prema projektu. U cijenu stavke su uključeni svi potrebni materijali i radovi potrebni za njeno izvršenje, te ispitivanje vodonepropusnosti.  Obračun je komadu kompletno izvedenog slivnika.  </t>
    </r>
  </si>
  <si>
    <t>ASFALTNI KOLNIK I PARKIRALIŠTE</t>
  </si>
  <si>
    <r>
      <rPr>
        <b/>
        <sz val="10"/>
        <rFont val="Arial"/>
        <family val="2"/>
        <charset val="238"/>
      </rPr>
      <t>Izrada bitumeniziranog nosivog sloja (srednje prometno opterećenje) AC 22 base 50/70 AG6 M2-E, debljine 6,0 cm</t>
    </r>
    <r>
      <rPr>
        <sz val="10"/>
        <rFont val="Arial"/>
        <family val="2"/>
        <charset val="238"/>
      </rPr>
      <t>.  U cijeni su sadržani svi troškovi nabave materijala, proizvodnje i ugradnje asfaltne mješavine, prijevoz, oprema i sve ostalo potrebno za potpuno izvođenje radova. Obračun je po m2 gornje površine stvarno položenog i ugrađenog nosivog sloja. Izvedba i kontrola kakvoće prema (HRN EN 13108-1) i tehničkim svojstvima i zahtjevima za građevne proizvode za proizvodnju asfaltnih mješavina i za asfaltne slojeve kolnika.</t>
    </r>
    <r>
      <rPr>
        <sz val="10"/>
        <rFont val="Arial"/>
        <family val="2"/>
      </rPr>
      <t xml:space="preserve">
</t>
    </r>
  </si>
  <si>
    <r>
      <rPr>
        <b/>
        <sz val="10"/>
        <rFont val="Arial"/>
        <family val="2"/>
        <charset val="238"/>
      </rPr>
      <t>Izrada habajućeg sloja (srednje prometno opterećenje) AC 11 surf 50/70-65 AG1 M4, debljine 4,0 cm</t>
    </r>
    <r>
      <rPr>
        <sz val="10"/>
        <rFont val="Arial"/>
        <family val="2"/>
        <charset val="238"/>
      </rPr>
      <t>. U cijeni su sadržani svi troškovi nabave materijala, proizvodnje i ugradnje asfaltne mješavine, prijevoz, oprema i sve ostalo što je potrebno za potpuno izvođenje radova. Obračun je po m2 gornje površine stvarno položenog i ugrađenog habajućeg sloja od asfaltbetona sukladno projektu. Izvedba i kontrola kakvoće prema (HRN EN 13108-1) i tehničkim svojstvima i zahtjevima za građevne proizvode za proizvodnju asfaltnih mješavina i za asfaltne slojeve kolnika.</t>
    </r>
  </si>
  <si>
    <t>PJEŠAČKA STAZA I PJEŠAČKO-BICIKLISTIČKA STAZA</t>
  </si>
  <si>
    <r>
      <rPr>
        <b/>
        <sz val="10"/>
        <rFont val="Arial"/>
        <family val="2"/>
        <charset val="238"/>
      </rPr>
      <t>Izrada nevezanog nosivog sloja MNS (Ms≥80 MN/m2) od mehanički zbijenog zrnatog kamenog materijala (drobljeni kameni materijal)</t>
    </r>
    <r>
      <rPr>
        <sz val="10"/>
        <rFont val="Arial"/>
        <family val="2"/>
        <charset val="238"/>
      </rPr>
      <t xml:space="preserve">, najvećeg zrna 32 mm, debljine 25 cm. U cijenu je uključena dobava materijala, utovar, prijevoz, i ugradnja (strojno razastiranje, planiranje i zbijanje do traženog modula stišljivosti ili stupnja zbijenosti) na uređenu i preuzetu podlogu. Obračun je po m3 ugrađenog materijala u zbijenom stanju. Izvedba, kontrola kakvoće i obračun prema OTU 5-01. 
</t>
    </r>
  </si>
  <si>
    <r>
      <rPr>
        <b/>
        <sz val="10"/>
        <rFont val="Arial"/>
        <family val="2"/>
        <charset val="238"/>
      </rPr>
      <t>Izrada nosivog sloja od cementom stabiliziranog prirodnog kamenog materijala ili šljunka</t>
    </r>
    <r>
      <rPr>
        <sz val="10"/>
        <rFont val="Arial"/>
        <family val="2"/>
        <charset val="238"/>
      </rPr>
      <t xml:space="preserve">, tip A (krupnoće zrna od 8 do 31,5 mm), debljine 12 cm, tlačne čvrstoće nakon 28 dana od 3,0 do 6,0 MN/m2. U cijenu je uključena nabava prethodno proizvedene stabilizacijske mješavine, utovar, prijevoz i ugradnja (strojno razastiranje, planiranje i zbijanje do traženog stupnja zbijenosti). Obračun je po m2 ugrađenog sloja. Izvedba, kontrola kakvoće i obračun prema OTU 5-02.
</t>
    </r>
  </si>
  <si>
    <t>7.6.</t>
  </si>
  <si>
    <r>
      <rPr>
        <b/>
        <sz val="10"/>
        <rFont val="Arial"/>
        <family val="2"/>
      </rPr>
      <t>Izrada horizontalne signalizacije</t>
    </r>
    <r>
      <rPr>
        <sz val="10"/>
        <rFont val="Arial"/>
        <family val="2"/>
        <charset val="238"/>
      </rPr>
      <t xml:space="preserve"> – oznake za reguliranje prometa na kolniku u svemu prema prometnoj situaciji i Pravilniku o prometnim znakovima, signalizaciji i opremi na cestama (NN 92/19). 
Obračun prema m¹ pune ili isprekidane bijele linije, odnosno po komadu strelice ili natpisa. Materijal za izradu oznaka je 2-komponentna hladna plastična  masa bazirana na reaktivnim smolam. Razred retlofeksije II. 
U cijenu ulazi sav rad, materijal, prijevoz i ostalo potrebno za dovršenje posla.</t>
    </r>
  </si>
  <si>
    <t>H01 - puna razdjelna linija širine 10 cm, bijela</t>
  </si>
  <si>
    <t>H03 - isprekidana razdjelna linija širine 10 cm, bijela</t>
  </si>
  <si>
    <t>H15 - isprekidana linija širine 50 cm, bijela</t>
  </si>
  <si>
    <t>H19 - pješački prijelaz, bijele boje</t>
  </si>
  <si>
    <t>H20 - biciklistički prijelaz, crvene boje</t>
  </si>
  <si>
    <t>H22 - strelica/smjer kretanja na kolniku, bijela</t>
  </si>
  <si>
    <t>H57-1 - oznaka parkirališta za osobe s invaliditetom, žute boje</t>
  </si>
  <si>
    <t>H59-1 - mjesto rezervirano za punjenje električnih vozila, zelene boje s bijelim piktogramom električnog vozila</t>
  </si>
  <si>
    <t>H61-1 - oznaka za obilježavanje mjesta za parkiranje vozila, bijele boje</t>
  </si>
  <si>
    <t>H81+H22 - piktogram bicikla + strelica/smjer kretanja na pješačko-biciklističoj stazi, bijele boje</t>
  </si>
  <si>
    <t>H82 - piktogram pješaka na pješačkoj i pješačko-biciklističkoj stazi, bijele boje</t>
  </si>
  <si>
    <r>
      <rPr>
        <b/>
        <sz val="10"/>
        <rFont val="Arial"/>
        <family val="2"/>
      </rPr>
      <t>Postavljanje prometnih znakova</t>
    </r>
    <r>
      <rPr>
        <sz val="10"/>
        <rFont val="Arial"/>
        <family val="2"/>
        <charset val="238"/>
      </rPr>
      <t>. Nabava, doprema i postavljanje prometnih znakova u svemu prema prometnoj situaciji i važećim propisima i Pravilniku o prometnim znakovima, signalizaciji i opremi na cestama (NN 92/19). Obračun po komadu postavljenog znaka sa stupovima.
U cijenu uključena nabava, izrada i bojenje znakova i stupova, iskop i betoniranje temelja, učvršćivanje znakova i stupova, te svi pripadni pripremni radovi i prijevoz.</t>
    </r>
  </si>
  <si>
    <t>znak B01+B46-2 - raskrižje s cestom s prednošću prolaska + dopušteni smjerovi (na jednom stupu)</t>
  </si>
  <si>
    <t>znak B41 - pješačka staza</t>
  </si>
  <si>
    <t>znak C02+C02-1 - pješački prijelaz + biciklistički prijelaz (na jednom stupu)</t>
  </si>
  <si>
    <t>znak C06 - cesta s prednošću prolaska</t>
  </si>
  <si>
    <t>znak C39 + dopunska ploča E06-17 (na jednom stupu)</t>
  </si>
  <si>
    <t>znak C39 + dopunska ploča E11 (na jednom stupu)</t>
  </si>
  <si>
    <t>UKUPNO</t>
  </si>
  <si>
    <t>SVEUKUPNO SA PDV-om</t>
  </si>
  <si>
    <r>
      <rPr>
        <b/>
        <sz val="10"/>
        <rFont val="Arial"/>
        <family val="2"/>
        <charset val="238"/>
      </rPr>
      <t>Strojni iskop rova za polaganje cijevi oborinske kanalizacije.</t>
    </r>
    <r>
      <rPr>
        <sz val="10"/>
        <rFont val="Arial"/>
        <family val="2"/>
        <charset val="238"/>
      </rPr>
      <t xml:space="preserve"> Zatrpavanje rova obračunava se posebno. 
Iskop rova je u materijalu kategorije "C", dubine do 1,5 m. Prema nacrtima iz projekta, projektirane širine. Rad se mjeri u kubičnim metrima stvarno iskopanog rova u sraslom tlu, a u cijenu je uključen iskop, te utovar u prijevozno sredstvo i odvoz na mjesto oporabe ili zbrinjavanja te svi pomoćni radovi (crpljenja vode, vertikalni prijenosi, razupiranje), poravnanje dna, eventualno potrebna mjestimična sanacija dna iskopa i čišćenje terena u pojasu rova. Izvedba, kontrola kakvoće i obračun prema OTU 2-05 i 3-04.1.</t>
    </r>
  </si>
  <si>
    <r>
      <rPr>
        <b/>
        <sz val="10"/>
        <rFont val="Arial"/>
        <family val="2"/>
        <charset val="238"/>
      </rPr>
      <t>Strojni iskop jame za ugradnju kanalizacijskih revizijskih okana</t>
    </r>
    <r>
      <rPr>
        <sz val="10"/>
        <rFont val="Arial"/>
        <family val="2"/>
      </rPr>
      <t xml:space="preserve"> u tlu C kategorije, dubine do 2,0 m, uz osiguraje iskopa i razupiranje ako je potrebno. Iskopani materijal koji je zadovoljavajuće kvalitete koristit će se za zatrpavanje rova i potrebno ga je deponirati na privremenu deponiju koju osigurava Izvođač radova. Višak materijala iz iskopa je potrebno odvesti na trajnu deponiju. U cijenu su uključeni troškovi odvoza materijala na privremenu deponiju.</t>
    </r>
  </si>
  <si>
    <r>
      <rPr>
        <b/>
        <sz val="10"/>
        <rFont val="Arial"/>
        <family val="2"/>
        <charset val="238"/>
      </rPr>
      <t>Izvedba spoja kanalizacijskog cjevovoda na postojeće revizijsko okno oborinske kanalizacije</t>
    </r>
    <r>
      <rPr>
        <sz val="10"/>
        <rFont val="Arial"/>
        <family val="2"/>
      </rPr>
      <t xml:space="preserve">. Jedinična cijena obuhvaća sav potreban rad i materijal, potrebne zemljane radove te sve potrebne pripomoći za kompletno dovršenje stavke. Točnu poziciju spoja i dubinu provjeriti na licu mjesta. Obračun po kompletu izvedenog spoja.
 </t>
    </r>
  </si>
  <si>
    <r>
      <rPr>
        <b/>
        <sz val="10"/>
        <rFont val="Arial"/>
        <family val="2"/>
        <charset val="238"/>
      </rPr>
      <t>Izrada podložnog sloja od pijeska u jednom sloju</t>
    </r>
    <r>
      <rPr>
        <sz val="10"/>
        <rFont val="Arial"/>
        <family val="2"/>
        <charset val="238"/>
      </rPr>
      <t>. Izvedba podloge od pijeska u jednom sloju, na cijeloj širini dna, za polaganje cestovne kanalizacije, koja mora biti isplanirana i sabijena prema zahtjevima iz projekta. Obračun je po m3 ugrađenog pijeska podloge projektiranih dimenzija, a u cijeni je uključena izrada posteljice s eventualnim mjestimičnim sanacijama dna iskopa; nabava pijeska za podložni sloj i ostalog materijala (podlošci, jahači ili drugi umeci), utovar, svi prijevozi i prijenosi, istovar, ugradnja u jednom ili dva sloja, razastiranje i nabijanje na projektirane nagibe i mjere kao i sav pomoćni pribor, materijal i rad koji se koristi za osiguranje položaja cijevi.  Izvedba, kontrola kakvoće i obračun prema OTU 3-04.2 i 3-04.2.1.</t>
    </r>
  </si>
  <si>
    <r>
      <t xml:space="preserve">Nabava, doprema i izrada obloge kanalizacijskih cijevi </t>
    </r>
    <r>
      <rPr>
        <sz val="10"/>
        <rFont val="Arial"/>
        <family val="2"/>
      </rPr>
      <t>nevezanim drobljenim kamenim materijalom frakcije zrna 0-16 mm. Oblogu izvesti do visine 30 cm iznad tjemena cijevi. Ugradnju obloge vršiti uz lagano nabijanje i polijevanje vodom, pazeći de se ne oštete cijevi ili spojevi. Kvaliteta materijala i izvedenog sloja u svemu prema OTU i važećim standardima. Obračun po m3 izvedene obloge cijevi.</t>
    </r>
  </si>
  <si>
    <r>
      <t>Zatrpavanje preostalog dijela rova kanalizacije i jama za revizijska okna</t>
    </r>
    <r>
      <rPr>
        <sz val="10"/>
        <rFont val="Arial"/>
        <family val="2"/>
      </rPr>
      <t xml:space="preserve"> materijalom za tamponski sloj (drobljeni kameni materijal frakcije zrna 0-63 mm). Zatrpavanje izvršiti u slojevima 30 cm debljine, uz nabijanje do modula stišljivosti Ms&gt;40 MN/m2. Stavka obuhvaća utovar, prijevoz, nasipavanje, razastiranje i zbijanje materijala. Obračun po m3 ugrađenog materijala.</t>
    </r>
  </si>
  <si>
    <r>
      <t xml:space="preserve">Nabava, doprema i izrada obloge oko revizijskih PEHD okana </t>
    </r>
    <r>
      <rPr>
        <sz val="10"/>
        <rFont val="Arial"/>
        <family val="2"/>
      </rPr>
      <t>nevezanim drobljenim kamenim materijalom frakcije zrna 0-16 mm. Ugradnju obloge vršiti uz lagano nabijanje i polijevanje vodom, pazeći de se ne oštete cijevi, okna i spojevi. Oblogu izvesti u širini od 50 cm od stijenke okna DN 800 mm. Obračun po m3 izvedene obloge oko okana.</t>
    </r>
  </si>
  <si>
    <r>
      <rPr>
        <b/>
        <sz val="10"/>
        <rFont val="Arial"/>
        <family val="2"/>
        <charset val="238"/>
      </rPr>
      <t>Izvedba spoja slivnika na oborinsku kanalizaciju</t>
    </r>
    <r>
      <rPr>
        <sz val="10"/>
        <rFont val="Arial"/>
        <family val="2"/>
        <charset val="238"/>
      </rPr>
      <t xml:space="preserve">
Nabava, prijevoz i ugradnja kanalizacijskih cijevi PEHD DN 160 mm, SN 8. Polaganje kanalizacijskih vodonepropusnih cijevi na pripremljenu podlogu u projektiranom nagibu sa spajanjem prema detaljima iz projekta ili uputama proizvođača. Obračun je u m1 ugrađene kanalizacijske cijevi, a u cijeni je uključena nabava cijevi, fazonskih komada i spojnih sredstava, svi prijevozi i prijenosi, istovar uz kanalizacijski rov, privremeno skladištenje i razvoz duž rova, spuštanje u rov i ugradnja prema uvjetima iz projekta, te sav rad, dodatni materijal i pribor potreban za potpunu propisanu ugradnju i spajanje cijevi, ugradnja i spajanje cijevi međusobno kao i na revizijska okna i slivnike da se postigne vodonepropusnost, uključivo ispitivanje vodonepropusnosti. Izvedba, kontrola kakvoće i obračun prema OTU 3-04.3.
 </t>
    </r>
  </si>
  <si>
    <t>INVESTITOR: Grad JASTREBARSKO, OIB: 64942661827</t>
  </si>
  <si>
    <t xml:space="preserve">Redni </t>
  </si>
  <si>
    <t>Opis opreme / rada</t>
  </si>
  <si>
    <t xml:space="preserve">Jedinica </t>
  </si>
  <si>
    <t>Količina</t>
  </si>
  <si>
    <t>Cijena</t>
  </si>
  <si>
    <t xml:space="preserve">Ukupna </t>
  </si>
  <si>
    <t>broj</t>
  </si>
  <si>
    <t>VANJSKA RASVJETA</t>
  </si>
  <si>
    <t>mjere</t>
  </si>
  <si>
    <t>cijena</t>
  </si>
  <si>
    <t>Nabava i prijevoz svjetiljke za cestovnu rasvjetu sa slijedećim karakteristikama:</t>
  </si>
  <si>
    <t>kom.</t>
  </si>
  <si>
    <t>Električne i mehaničke karakteristike svjetiljke javne rasvjete</t>
  </si>
  <si>
    <t>- Cestovna LED svjetiljka max. snage 81W
- Maksimalni svjetlosni tok 13000 lm
- Temperatura boje svjetlosti ≤3000K
- Index reprodukcije boje CRI min 70
- Kučište svjetiljke tlačno lijevani aluminij obojan u sivu boju
- Otpornost na koroziju, kategorija C5 prema normi DIN EN ISO 12944
- Optički pokrov kaljeno sigurnosno staklo
- Mogućnost ugradnje automatskog zaštitnog prekidača
- Zaseban modul za prenaponsku zaštitu 10Kv/10Ka
- Stupanj zaštite IP66
- Klasa zaštite II
- Mehanička zaštita IK09
- Životni vijek 100.000 h (L90B10)
- Mogućnost nagiba svjetiljke 0°, 5°, 10°, 15°
- Ugrađen DALI driver sa mogućnošću CLO constant luminous flux, te fleksibilnim podešavanjem snage svjetlosnog toka
- Ugrađen Zhaga socket priključen na 24V DC napajanje opskrbljen poklopcem otpornim na vremenske uvjete sa IP66 stupnjem zaštite, kao predinstalacija za implementaciju sustava upravljanja javnom rasvjetom
- Za rad u temperaturnom području od -40° do +B1150°
- Certifikati CE, ENEC.</t>
  </si>
  <si>
    <t>Svjetlotehnički proračun za nuđenu svjetiljku izraditi u programu Relux ili Dialux i temeljiti na sljedećim ulaznim podacima:
- klasa javne rasvjete: M4
- profil ceste: dvosmjeran promet
- broj voznih traka: 2
- obloga: R3, q0=0.07
- širina kolnika: 6,5 m
- međurazmak stupova: 30 m
- visina izvora svjetlosti: 8,0 m
- udaljenost optičke osi od ruba ceste - 0,8 m
- faktor održavanja: 0,8
- maksimalni nagib svjetiljke: 0°
Uz proračunske listove treba na CD-u ili DVD-u priložiti LDT file predviđene svjetiljke kako bi naručitelj mogao izvršiti kontrolu prezentiranih svjetotehničkih podataka s traženim specifikacijama.</t>
  </si>
  <si>
    <t xml:space="preserve">Nabava i ugradnja Stožastog okruglog rasvjetnog stupa bez vidljivog vara sa temeljnom pločom , visina 8m, nasadnik FI60, vruće cinčani, debljina stijenke 3mm. Čelični materijal kvalitete S235JR+N prema Tehničkom propisu za čelične konstrukcije'' (NN 112/08), antikorozivna zaštita izvana i iznutra, antikorozivna zaštita vrućim pocinčavanjem prema HRN EN ISO 1461. Stup je opremljen vratima, letvicom za ovjes razdjelnice rasvjetnog stupa, vijkom za uzemljenje izvana i iznutra. Isporučuje se s pripadajućim temeljnim (sidrenim) vijcima i maticama, te šablonom za ugradnju temeljnih vijaka, kvaliteta materijala za sidrenu ploču i sidrene vijke materijal S235JR prema HRN EN 10025, 6M, ɸ60. </t>
  </si>
  <si>
    <t>Dobava, polaganje/provlačenje i spajanje  kabela u pripremljeni rov odnosno u cijevi, kabela PP00- 4x16mm2+2,5mm2</t>
  </si>
  <si>
    <t>Dobava, polaganje plastične cijevi fi 75mm u pripremljeni rov .</t>
  </si>
  <si>
    <t>Dobava, polaganje u pripremljeni rov, Cu užeta za uzemljenje, 50mm2, komplet sa kompresijskim spojnicama</t>
  </si>
  <si>
    <t>Spajanje na uže uzemljenja, svih metalnih masa (ograde, stupova…) vijčanim spojem i kompresijskim spojnicama. Na svakom stupnom mjestu i u svakom zdencu obavezno ostaviti Cu uže u dužini od 1,5m</t>
  </si>
  <si>
    <t>komplet</t>
  </si>
  <si>
    <t>Dobava, polaganje plastične upozoravajuće trake: traka crvena "OPREZ ENERGETSKI KABEL"</t>
  </si>
  <si>
    <t>Dobava, ugradnja i spajanje stupne razdjelnice, priključne pločice, sa 1 osiguračem 6A i stezaljkama za priključak kabela PP00 4x16+2,5mm2</t>
  </si>
  <si>
    <t>Izrada kabelske spojnice na kabelu 4x16mm2, 1kV, Rychem ili slično, komplet sa tuljcima za prešanje</t>
  </si>
  <si>
    <t>Dobava i ugradnja kabela PP00-Y 3x2,5mm2 za razvod unutar stupa od razdjelnica do rasvjetne armature.</t>
  </si>
  <si>
    <t>Izrada kabelskog završetka i spajanje kabela, komplet sa stopicama:   - PPOO 4x16 + 2,5mm2</t>
  </si>
  <si>
    <t xml:space="preserve">Dobava, transport i ugradnja materijala za izradu temelja rasvjetnih stupova.Temelj u ravnom terenu (1,0 m x 1,0 m x 0,95 m).Stavka podrazumijeva uključen sav rad i materijal, a uključuje:iskolčenje položaj stupova, iskop jama temelja u tlu kategorije C (1,33 m³), uvlačenje savitljive, rebraste PEHD cijevi Ø63 mm, duljine 1,3 m u temelj (2 kom),formiranje kape temelja uporabom oplate s izvođenjem skošenja od sredine prema rubu radi otjecanja oborinske vode, Zalijevanje betonom uz centriranje sidrenih vijaka šablonom - BETON u svemu prema Tehničkom propisu za građevinske konstrukcije - sukladno HRN EN 206-1 ili jednakovrijedno - razreda čvrstoće C25/30, XF2 klase izloženosti, Dmax 32 - maksimalna veličina zrna agregata, sa sadržajem klorida Cl 0.2, razreda konzistencije S3 (1,33 m3), Temeljni vijci s maticama (po 2 kom po vijku) i podloškama prema nacrtu, klase čvrstoće 5.6., dužine prema nacrtu, vruće cinčani (prema HRN EN ISO 12944-2 ili jednakovrijedno i HRN EN ISO 1461 ili jednakovrijedno), za ugradnju u temelje (4 x M24….1000mm),Oplata temelja od rezane drvene građe za izradu glave temelja iznad nivoa terena s postavljanjem oplate i uklanjanjem oplate nakon stvrdnjavanja betona (0,9 m²), Planiranje preostalog iskopa u okolni prostor ili odvoz na planirku (1,3 m3), Nasipavanje preostalog iskopa uz nabijanje u slojevima 20 - 30 cm (0,2 m³). </t>
  </si>
  <si>
    <t>Geodetski snimak kabela JR prije zatrpavanja rova.</t>
  </si>
  <si>
    <t>Ukupna Cijena (EURO)</t>
  </si>
  <si>
    <t>Redni broj</t>
  </si>
  <si>
    <t>Opis - DTK</t>
  </si>
  <si>
    <t>Jedinica mjera</t>
  </si>
  <si>
    <t>Jedinična cijena</t>
  </si>
  <si>
    <t>Ukupno</t>
  </si>
  <si>
    <r>
      <t>Strojni iskop rova za kabelsku kanalizaciju</t>
    </r>
    <r>
      <rPr>
        <sz val="11"/>
        <color theme="1"/>
        <rFont val="Arial"/>
        <family val="2"/>
      </rPr>
      <t>, bez obzira na kategoriju zemljišta. Jedinična cijena obuhvaća iskop i sve pomoćne radove (oplate, crpljenje vode, vertikalne prijenose, privremeno odlaganje i sl.), čišćenje i planiranje dna.</t>
    </r>
  </si>
  <si>
    <t>m3</t>
  </si>
  <si>
    <t>Iskop jame za ugradnju tipskog zdenca MZ D1 u zemljištu, bez obzira na kategoriju</t>
  </si>
  <si>
    <t xml:space="preserve">Dobava pijeska granulacije 0-3 mm za izradu kabelske posteljice te ugradnja duž kabelskog kanala, te iznad tjemena cjevi 20 cm. </t>
  </si>
  <si>
    <t xml:space="preserve">Zatrpavanje rova kamenim materijalom </t>
  </si>
  <si>
    <t>Odvoz viška mateijala na stalno odlagalište</t>
  </si>
  <si>
    <t>Dobava i ugradnja montažnih zdenaca tipa MZ D1, nosivosti poklopca 125 kN. Jedinična cijena obuhvaća sve potrebne radove i materijal za ispunjenje stavke</t>
  </si>
  <si>
    <t>Iskolčenje trase kabelske kanalizacije. Stavka obuhvaća iskolčenje trase za kabelsku kanalizaciju, sva geodetska mjerenja kojima se podaci iz projekta prenose na teren i obrnuto, osiguranje osi iskolčene trase, obnavljanje i održavanje iskolčenih oznaka na terenu od početka radova do predaje svih radova investitoru.</t>
  </si>
  <si>
    <t>Iskolčenje kabelskih zdenaca. Stavka obuhvaća iskolčenje kabelskih zdenaca, sva geodetska mjerenja kojima se podaci iz projekta prenose na teren i obrnuto, osiguranje osi iskolčene trase, obnavljanje i održavanje iskolčenih oznaka na terenu od početka radova do predaje svih radova investitoru.</t>
  </si>
  <si>
    <t xml:space="preserve">Izrada geodetskog snimka izvedenog stanja ovjerenog po državnoj geodetskoj upravi.  </t>
  </si>
  <si>
    <t>GRAĐEVINSKI RADOVI</t>
  </si>
  <si>
    <t>ELEKTRO - RASVJETA</t>
  </si>
  <si>
    <t>DTK - kanalizacija</t>
  </si>
  <si>
    <t>Pažljiva demontaža postojećeg metalnog rasvjetnog stupa visine 8 m, te njegovo premještanje na novu poziciju prema situacijskom nacrtu iz projekta. U cijenu je uključeno odspajanje stupa sa postojeće mreže javne rasvjete, demontaža pripadajućeg sidrenog pribora, utovar, prijenos i premještanje te ponovna ugradnja stupa, vertikalno niveliranje i učvršćenje stupa na predviđenu lokaciju uz sav potreban rad, uključujući iskop, uklanjanje betonskog temelja stupa i zatrpavanje, opremu i materijal potreban za potpuno dovršenje stavke te odvoz otpadnog materijala kojeg je potrebno zbrinuti sukladno važećim zakonskim propisima. Obračun po komadu izmještenog stupa.</t>
  </si>
  <si>
    <t>Demontaža postojećih svjetiljki javne rasvjete na predmetnoj lokaciji. Odspojiti postojeće svjetiljke i demontirati s postojećih stupova. U cijenu uključen sav rad, dizalica i odvoz na deponiju (u svemu prema važećim zakonskim propisima za zbrinjavanje otpada). Obračun po komadu demontirane svjetiljke.</t>
  </si>
  <si>
    <t>Ručni iskop rova za kabelsku kanalizaciju, bez obzira na kategoriju zemljišta. Jedinična cijena obuhvaća iskop i sve pomoćne radove (oplate, crpljenje vode, vertikalne prijenose, privremeno odlaganje i sl.), čišćenje i planiranje dna.</t>
  </si>
  <si>
    <t xml:space="preserve">Izrada kabelske kanalizacije, PEHD cijevi 4 x Ø 50 mm, s radnim tlakom od minimalno 10 bara.  Jedinična cijena obuhvaća nabavu, prijevoz i polaganje cijevi, spojnica, držača razmaka, zaštitnih kapa, upozoravajuće trake s odgovarajućim natpisom te sav ostali rad, oprema i materijal potreban za potpuno dovršenje stavke. </t>
  </si>
  <si>
    <t>BROJ PROJEKTA: 26-152-GP-E</t>
  </si>
  <si>
    <t>ZOP: 36/2025</t>
  </si>
  <si>
    <t xml:space="preserve">ZA REKONSTRUKCIJU TRGA LJUBE BABIĆA SA PARKIRALIŠTEM ZA OSOBNA VOZILA - ETAPA B
</t>
  </si>
  <si>
    <t>HIDRANTSKA MREŽA</t>
  </si>
  <si>
    <t>HIDRANTSKA MREŽA UKUPNO:</t>
  </si>
  <si>
    <t>7.7.</t>
  </si>
  <si>
    <t>7.8.</t>
  </si>
  <si>
    <t>6.9.</t>
  </si>
  <si>
    <t>7.9.</t>
  </si>
  <si>
    <t>7.10.</t>
  </si>
  <si>
    <t>7.11.</t>
  </si>
  <si>
    <t>8.3.</t>
  </si>
  <si>
    <t>8.4.</t>
  </si>
  <si>
    <t>8.5.</t>
  </si>
  <si>
    <t>8.6.</t>
  </si>
  <si>
    <t>9.1.</t>
  </si>
  <si>
    <t>9.2.</t>
  </si>
  <si>
    <r>
      <rPr>
        <b/>
        <sz val="10"/>
        <rFont val="Arial"/>
        <family val="2"/>
      </rPr>
      <t>Zatrpavanje rova od drobljenog kamenog materijala</t>
    </r>
    <r>
      <rPr>
        <sz val="10"/>
        <rFont val="Arial"/>
        <family val="2"/>
      </rPr>
      <t>, najvećeg zrna 63 mm,  U cijenu je uključena dobava materijala, utovar, prijevoz, i ugradnja (strojno razastiranje, planiranje i zbijanje do traženog modula stišljivosti ili stupnja zbijenosti) na uređenu i preuzetu podlogu. Obračun je po m³ ugrađenog materijala u zbijenom stanju. Izvedba, kontrola kakvoće i obračun prema OTU 5-01.</t>
    </r>
  </si>
  <si>
    <r>
      <rPr>
        <b/>
        <sz val="10"/>
        <rFont val="Arial"/>
        <family val="2"/>
      </rPr>
      <t>Odvoz viška materijala</t>
    </r>
    <r>
      <rPr>
        <sz val="10"/>
        <rFont val="Arial"/>
        <family val="2"/>
      </rPr>
      <t xml:space="preserve">. Utovar i prijevoz na mjesto oporabe ili zbrinjavanja svih viškova materijala s gradilišta. Stavka obuhvaća utovar, prijevoz i sve troškove odlaganja materijala.  Obračun u m3 stvarno prevezenog materijala u sraslom stanju. Pronalazak odlagališta i trošak zbrinjavanja snosi Izvoditelj radova. </t>
    </r>
  </si>
  <si>
    <t>6.6.</t>
  </si>
  <si>
    <r>
      <rPr>
        <b/>
        <sz val="10"/>
        <rFont val="Arial"/>
        <family val="2"/>
      </rPr>
      <t>Nabava, prijevoz i ugradnja teleskopske ugradbene garniture</t>
    </r>
    <r>
      <rPr>
        <sz val="10"/>
        <rFont val="Arial"/>
        <family val="2"/>
      </rPr>
      <t xml:space="preserve"> sa zaštitnom cijevi. Obračun po komadu. </t>
    </r>
  </si>
  <si>
    <t>6.7.</t>
  </si>
  <si>
    <r>
      <rPr>
        <b/>
        <sz val="10"/>
        <rFont val="Arial"/>
        <family val="2"/>
      </rPr>
      <t>EV zasun (10 bara), DN100 mm</t>
    </r>
    <r>
      <rPr>
        <sz val="10"/>
        <rFont val="Arial"/>
        <family val="2"/>
      </rPr>
      <t xml:space="preserve">. Nabava, prijevoz, raznos, spuštanje i montaža EV zasuna, za radni tlak do 10 bara. Obostrano spajanje zasuna na prirubnicu, uključivo svi potrebni prenosi, spuštanje, brtveni materijal, te nabava i montaža produžne motke do zasunske kape, ili ugradbene garniture. Sav spojni i vijčani materijal (matice, vijci, podložne pločice) koji se ugrađuju moraju biti od nehrđajučeg čelika (inox ili prokrom). Brtve koje se ugrađuju moraju biti - gumene brtve s prokromskim prstenom, atestirana za pitku vodu za radni tlak od 10 bara, prema EN 1514-1 ili slično DIN 2690. U cijenu je uključen pregled i podmazivanje zasuna prije ugradnje.  Obračun po komadu. </t>
    </r>
  </si>
  <si>
    <r>
      <rPr>
        <b/>
        <sz val="10"/>
        <rFont val="Arial"/>
        <family val="2"/>
      </rPr>
      <t>Nabava, prijevoz i ugradnja fazonskih komada</t>
    </r>
    <r>
      <rPr>
        <sz val="10"/>
        <rFont val="Arial"/>
        <family val="2"/>
      </rPr>
      <t xml:space="preserve"> s utičnim krajem i dvofunkcionalnim naglavkom za spoj s poteznim osiguranjem sa LŽ, PE i PVC cijevima te za sistemski spoj s fazonskim komadima i armaturama s utičnim krajem DN 200/200 PE, tip kao Hawle art.br. 766 MMA T-komad ili jednakovrijedno. Međusobno spajanje bez prirubnica i vijaka, spoj nije krut i omogućava odstupanje od osi ±3°. Utični krajevi vanjskog promjera prema DIN 28610 s osiguračima za spoj s poteznim osiguranjem s dvofunkcionalnim naglavkom. Kućište od nodularnog lijeva EN-GJS-400 prema HRN EN 1563, iznutra i izvana zaštićeno epoksidnim premazom prema DIN 30677-T2 uzimajući u obzir RAL-GZ 662. Tvorničko jamstvo od 5 god. Potvrda o zdravstvenoj ispravnosti od HZJZ. GSK certifikat za proizvodne procese i proizvode. Stavka obuhvaća sav rad, opremu i materijal potreban za potpuno dovršenje stavke. Obračun po komadu. </t>
    </r>
  </si>
  <si>
    <t>6.10.</t>
  </si>
  <si>
    <r>
      <rPr>
        <b/>
        <sz val="10"/>
        <rFont val="Arial"/>
        <family val="2"/>
      </rPr>
      <t>Ulična kapa za E2 zasune</t>
    </r>
    <r>
      <rPr>
        <sz val="10"/>
        <rFont val="Arial"/>
        <family val="2"/>
      </rPr>
      <t xml:space="preserve">. Nabava, prijevoz i ugradnja fazonskih komada i armatura. U stavku uključen spojni i brtveni materijal i zaštita spojeva nakon montaže premazom iznutra i izvana. Obračun po komadu montiranog elementa. </t>
    </r>
  </si>
  <si>
    <t>6.12.</t>
  </si>
  <si>
    <t>6.11.</t>
  </si>
  <si>
    <r>
      <rPr>
        <b/>
        <sz val="10"/>
        <rFont val="Arial"/>
        <family val="2"/>
      </rPr>
      <t>E-PE-HD spoj za plastične cijevi DN 100 mm</t>
    </r>
    <r>
      <rPr>
        <sz val="10"/>
        <rFont val="Arial"/>
        <family val="2"/>
      </rPr>
      <t xml:space="preserve">; d1 = 110 mm, PN 10. Nabava, prijevoz i ugradnja fazonskih komada od nodularnog lijeva GGG. U stavku uključen spojni i brtveni materijal i potreban rad. Obračun po komadu montiranog elementa. </t>
    </r>
  </si>
  <si>
    <r>
      <rPr>
        <b/>
        <sz val="10"/>
        <rFont val="Arial"/>
        <family val="2"/>
      </rPr>
      <t>N-komad DN100</t>
    </r>
    <r>
      <rPr>
        <sz val="10"/>
        <rFont val="Arial"/>
        <family val="2"/>
      </rPr>
      <t xml:space="preserve">. Nabava, prijevoz i ugradnja fazonskih komada od nodularnog lijeva GGG. U stavku uključen spojni i brtveni materijal i potreban rad. Obračun po komadu montiranog elementa. </t>
    </r>
  </si>
  <si>
    <r>
      <rPr>
        <b/>
        <sz val="10"/>
        <rFont val="Arial"/>
        <family val="2"/>
      </rPr>
      <t>Nabava, prijevoz i ugradnja nadzemnog hidranta, DN100, H=1500 mm</t>
    </r>
    <r>
      <rPr>
        <sz val="10"/>
        <rFont val="Arial"/>
        <family val="2"/>
      </rPr>
      <t xml:space="preserve">. Stavka obuhvaća nabavu, prijevoz i ugradnju nadzemnog hidranta kao MIV tip "BAROK" vel. DN100 mm, s automatskim drenažnim ventilom NP-16 bara, prema DIN-u 3222, barokna izvedba. U stavci su uključeni i ostale armature i fazonski komadi koji su potrebni da se hidrant priključi na cijev, sve za radni tlak NP-16 bara. Obračun po komadu. </t>
    </r>
  </si>
  <si>
    <r>
      <rPr>
        <b/>
        <sz val="10"/>
        <rFont val="Arial"/>
        <family val="2"/>
      </rPr>
      <t>Izrada suhozida od pune opeke</t>
    </r>
    <r>
      <rPr>
        <sz val="10"/>
        <rFont val="Arial"/>
        <family val="2"/>
      </rPr>
      <t>. Stavka obuhvaća dobavu i dopremu, te ugradbu pune opeke 6,5x12x25 cm za zaštitu podzemnog dijela hidranta i ugradbene garniture zasuna. Obračun po komadu ugrađene opeke (180 komada opeke po hidrantu).</t>
    </r>
  </si>
  <si>
    <r>
      <rPr>
        <b/>
        <sz val="10"/>
        <rFont val="Arial"/>
        <family val="2"/>
      </rPr>
      <t>Betoniranje temelja za betonski oslonac hidranta</t>
    </r>
    <r>
      <rPr>
        <sz val="10"/>
        <rFont val="Arial"/>
        <family val="2"/>
      </rPr>
      <t>. Uključeni su svi potrebni transporti, prijenosi građe kao i sav potreban materijal. Potrebna oplata uključena u stavku. Beton C 16/20. Obračun po m3 ugrađenog betona.</t>
    </r>
  </si>
  <si>
    <r>
      <rPr>
        <b/>
        <sz val="10"/>
        <rFont val="Arial"/>
        <family val="2"/>
      </rPr>
      <t>Izrada prespoja na postojeći cjevovod d 140</t>
    </r>
    <r>
      <rPr>
        <sz val="10"/>
        <rFont val="Arial"/>
        <family val="2"/>
      </rPr>
      <t xml:space="preserve"> -  prespoj treba izvesti prema posebnim uvjetima nadležnog distributera. Uvjete treba zatražiti kod utvrđivanja cijene ove stavke da bi se iskazanom cijenom obuhvatile sve aktivnosti vezane uz izvedbu prespoja. Obračun obuhvaća zatvaranje vode, ispuštanje vode iz cjevovoda, crpljenje vode iz građevinske jame, spojni materijal prema uvjetima nadležnog distibutera, punjenje cjevovoda, dezinfekciju cjevovoda, odzračivanje i uspostavu normalnog pogona. Obračun obaviti po izvedenom prespoju uključivo ispuštenu količinu vode iz cjevovoda te potrebno sredstvo za dezinfekciju i količinu vode za ispiranje cjevovoda.  Obračun po komadu. </t>
    </r>
  </si>
  <si>
    <r>
      <rPr>
        <b/>
        <sz val="10"/>
        <rFont val="Arial"/>
        <family val="2"/>
      </rPr>
      <t>Nabava, doprema i ugradnja polietilenske PEHD tlačne vodovodne cijevi d110 mm, PN 16</t>
    </r>
    <r>
      <rPr>
        <sz val="10"/>
        <rFont val="Arial"/>
        <family val="2"/>
      </rPr>
      <t xml:space="preserve">. Stavka obuhvaća nabavu, prijevoz i ugradnju polietilenskih PEHD tlačnih cijevi za vodovod klase PE100 proizvedenih prema HRN EN 12201, ISO standardu 4437 i DIN normama, 8074, 8075 i 19533, sa potvrdom o kvaliteti DVGW. Obračun po m1 ugrađene PEHD cijevi. </t>
    </r>
  </si>
  <si>
    <r>
      <rPr>
        <b/>
        <sz val="10"/>
        <rFont val="Arial"/>
        <family val="2"/>
      </rPr>
      <t>Strojni iskop rova za polaganje vodovodne cijevi, zasunskog okna i hidranta</t>
    </r>
    <r>
      <rPr>
        <sz val="10"/>
        <rFont val="Arial"/>
        <family val="2"/>
        <charset val="238"/>
      </rPr>
      <t xml:space="preserve"> u materijalu C kategorije, dimenzija prema projektu, dubine do 2,0 m. Jedinična cijena obuhvaća iskop i sve pomoćne radove (crpljenja vode, vertikalne prijenose, privremeno odlaganje i sl.), čišćenje i planiranje dna rova, utovar viška materijala u prijevozno sredstvo. Obračun je po m3 stvarno iskopanog rova u sraslom tlu.</t>
    </r>
  </si>
  <si>
    <t>6.13.</t>
  </si>
  <si>
    <t>6.14.</t>
  </si>
  <si>
    <t>6.15.</t>
  </si>
  <si>
    <r>
      <rPr>
        <b/>
        <sz val="10"/>
        <rFont val="Arial"/>
        <family val="2"/>
      </rPr>
      <t>Izrada posteljice i zatrpavanje oko cijevi</t>
    </r>
    <r>
      <rPr>
        <sz val="10"/>
        <rFont val="Arial"/>
        <family val="2"/>
      </rPr>
      <t xml:space="preserve"> - stavka obuhvaća izradu posteljice debljine 10 cm te zatrpavanje iznad cijevi sitnim materijalom krupnoće zrna do 8 mm, s nabijanjem 40 MN/m². Bilo koji materijal za ovu namjenu mora biti odobren od nadzornog inženjera. Ukoliko se izvođač odluči za usitnjavanje materijala iz iskopa, neće mu se priznati eventualna nova cijena. Nakon polaganja cijevi na posteljicu, sitan materijal potrebno je nasipati do 30 cm iznad tjemena cijevi. Jasno je da će takvim zatrpavanjem sitnim materijalom na sredini cijevi visina nasutog materijala biti viša od 30 cm iznad tjemena, tako da se naknadnim razastiranjem može postići jednolika debljina sloja od 30 cm iznad tjemena cijevi duž čitavog cjevovoda i po čitavoj širini jarka. Obračun po m³ ugrađenog materijala, u zbijenom stanju.</t>
    </r>
  </si>
  <si>
    <t>1.-3. UKUPNO</t>
  </si>
  <si>
    <t>1.-3.   SVEUKUPNO SA PDV-om</t>
  </si>
  <si>
    <t>1.-9.</t>
  </si>
  <si>
    <r>
      <t xml:space="preserve">Rušenje i uklanjanje postojećih monolitnih slivnika </t>
    </r>
    <r>
      <rPr>
        <sz val="10"/>
        <rFont val="Arial"/>
        <family val="2"/>
      </rPr>
      <t>s utovarom, prijevozom, istovarom i deponiranjem na mjesto oporabe ili zbrinjavanja. Obračun je po m1 porušenih i ukonjenih slivnika. Izvedba, kontrola kakvoće i obračun prema OTU 1-03.2.  Deponiju je dužan osigurati izvođač o svom trošku, bez obzira na udaljenost, a u skladu s propisima o zbrinjavanju otpada.</t>
    </r>
  </si>
  <si>
    <r>
      <rPr>
        <b/>
        <sz val="10"/>
        <rFont val="Arial"/>
        <family val="2"/>
        <charset val="238"/>
      </rPr>
      <t>Izrada plitkih drenaža</t>
    </r>
    <r>
      <rPr>
        <sz val="10"/>
        <rFont val="Arial"/>
        <family val="2"/>
        <charset val="238"/>
      </rPr>
      <t>, od perforiranih drenažnih PVC cijevi tunelskog profila DN 110 mm, na podlozi od betona klase C 12/15. Stavka uključuje dobavu geotekstila 300 g/m2 i omatanje drenažnih cijevi, iskop rova za drenažu ispod granice smrzavanja i isplaniranog na zadani nagib iz projekta, od perforiranih drenažnih PVC cijevi, na podlozi od gline ili betona, sa ugradbom filtarskog sloja od šljunka ili tucanika granulacije 8-63 mm promjera zrna i zatrpavanje rova te utovarom i odvozom viška materijala.  U cijenu je uključeno i poravnanje dna iskopanog rova, nabava, prijevoz i prijenos materijala za izradu podloge, filterskog materijala i drenažnih cijevi i spojeva odnosno ispusta, po potrebi privremeno skladištenje materijala, rad na izradi podloge, postavljanju i spajanju drenažnih cijevi u projektiranom nagibu, izrada predviđenih vodolovnih grla ili ispusta u okolni teren, izrada filtarskog sloja sa pažljivim zbijanjem i čišćenje nakon dovršetka radova. Rad se obračunava po metru dužnom izvedenog drenažnog sustava.  Izvedba, kontrola kakvoće i obračun prema OTU 3-02.2.</t>
    </r>
  </si>
  <si>
    <t>3.8.</t>
  </si>
  <si>
    <t xml:space="preserve">Ispitivanje otpora izolacije, otpora petlje, otpora rasprostiranja uzemljivača, rasvjetljenosti, pad napona, svjetlosno onečišćenje i sva ostala mjerenja koja se pokažu potrebnim, te dostava izvješća o mjerenju izrađenim po  ovlaštenoj tvrtci. </t>
  </si>
  <si>
    <r>
      <t>Privremena regulacija i signalizacija prometa</t>
    </r>
    <r>
      <rPr>
        <sz val="10"/>
        <rFont val="Arial"/>
        <family val="2"/>
        <charset val="238"/>
      </rPr>
      <t xml:space="preserve"> za vrijeme radova postavom raznih prometnih znakova i svjetlosnih signala radi osiguranja prometa. Stavka uključuje izradu elaborata, ishođenje suglasnoti te dobavu, postavu i uklanjanje svih potrebnih znakova, rad na regulaciji prometa i sve ostalo za potpunu izvedbu. Duljina radne dionice ne smije biti dulja od 50-100 m.</t>
    </r>
  </si>
  <si>
    <r>
      <t>Izrada i postava table sa oznakom naziva građevine</t>
    </r>
    <r>
      <rPr>
        <sz val="10"/>
        <rFont val="Arial"/>
        <family val="2"/>
        <charset val="238"/>
      </rPr>
      <t>, investitora, izvođača i projektanta sukladno Zakonu o gradnji (NN155/25)</t>
    </r>
  </si>
  <si>
    <r>
      <rPr>
        <b/>
        <sz val="10"/>
        <rFont val="Arial"/>
        <family val="2"/>
        <charset val="238"/>
      </rPr>
      <t>Izrada nevezanog nosivog sloja MNS (Ms≥80 100MN/m2) od mehanički zbijenog zrnatog kamenog materijala (drobljeni kameni materijal)</t>
    </r>
    <r>
      <rPr>
        <sz val="10"/>
        <rFont val="Arial"/>
        <family val="2"/>
        <charset val="238"/>
      </rPr>
      <t xml:space="preserve">, najvećeg zrna 63 mm, debljine 40 cm. U cijenu je uključena dobava materijala, utovar, prijevoz, i ugradnja (strojno razastiranje, planiranje i zbijanje do traženog modula stišljivosti ili stupnja zbijenosti) na uređenu i preuzetu podlogu. Obračun je po m3 ugrađenog materijala u zbijenom stanju. Izvedba, kontrola kakvoće i obračun prema OTU 5-01. 
</t>
    </r>
  </si>
  <si>
    <r>
      <rPr>
        <b/>
        <sz val="10"/>
        <rFont val="Arial"/>
        <family val="2"/>
        <charset val="238"/>
      </rPr>
      <t>Izrada habajućeg sloja (srednje prometno opterećenje) AC 11 surf 50/70 AG4 M4E, debljine 5,0 cm</t>
    </r>
    <r>
      <rPr>
        <sz val="10"/>
        <rFont val="Arial"/>
        <family val="2"/>
        <charset val="238"/>
      </rPr>
      <t>. U cijeni su sadržani svi troškovi nabave materijala, proizvodnje i ugradnje asfaltne mješavine, prijevoz, oprema i sve ostalo što je potrebno za potpuno izvođenje radova. Obračun je po m2 gornje površine stvarno položenog i ugrađenog habajućeg sloja od asfaltbetona sukladno projektu. Izvedba i kontrola kakvoće prema (HRN EN 13108-1)  i tehničkim svojstvima i zahtjevima za građevne proizvode za proizvodnju asfaltnih mješavina i za asfaltne slojeve kolnika.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</si>
</sst>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quot;£&quot;* #,##0.00_-;\-&quot;£&quot;* #,##0.00_-;_-&quot;£&quot;* &quot;-&quot;??_-;_-@_-"/>
    <numFmt numFmtId="165" formatCode="_-* #,##0.00\ &quot;kn&quot;_-;\-* #,##0.00\ &quot;kn&quot;_-;_-* &quot;-&quot;??\ &quot;kn&quot;_-;_-@_-"/>
    <numFmt numFmtId="166" formatCode="_-* #,##0.00\ _k_n_-;\-* #,##0.00\ _k_n_-;_-* &quot;-&quot;??\ _k_n_-;_-@_-"/>
    <numFmt numFmtId="167" formatCode="_(&quot;$&quot;* #,##0.00_);_(&quot;$&quot;* \(#,##0.00\);_(&quot;$&quot;* &quot;-&quot;??_);_(@_)"/>
    <numFmt numFmtId="168" formatCode="_-* #,##0.00\ _k_n_-;\-* #,##0.00\ _k_n_-;_-* \-??\ _k_n_-;_-@_-"/>
    <numFmt numFmtId="169" formatCode="_-&quot;€&quot;\ * #,##0.00_-;_-&quot;€&quot;\ * #,##0.00\-;_-&quot;€&quot;\ * &quot;-&quot;??_-;_-@_-"/>
    <numFmt numFmtId="170" formatCode="[$-41A]General"/>
    <numFmt numFmtId="171" formatCode="_-* #,##0.00\ [$€-1]_-;\-* #,##0.00\ [$€-1]_-;_-* &quot;-&quot;??\ [$€-1]_-;_-@_-"/>
    <numFmt numFmtId="172" formatCode="_-* #,##0.00_-;\-* #,##0.00_-;_-* \-??_-;_-@_-"/>
    <numFmt numFmtId="173" formatCode="#,##0.00\ [$kn-41A]"/>
    <numFmt numFmtId="174" formatCode="#,##0.00\ &quot;kn&quot;"/>
    <numFmt numFmtId="175" formatCode="#&quot;.&quot;"/>
    <numFmt numFmtId="176" formatCode="#,##0.00\ [$€-1]"/>
    <numFmt numFmtId="177" formatCode="_-* #,##0.00\ _$_-;\-* #,##0.00\ _$_-;_-* &quot;-&quot;??\ _$_-;_-@_-"/>
    <numFmt numFmtId="178" formatCode="@\ &quot;*&quot;"/>
    <numFmt numFmtId="179" formatCode="_-* #,##0\ _$_-;\-* #,##0\ _$_-;_-* &quot;-&quot;\ _$_-;_-@_-"/>
    <numFmt numFmtId="180" formatCode="###,##0.00"/>
    <numFmt numFmtId="181" formatCode="#,##0.00\ &quot;€&quot;"/>
  </numFmts>
  <fonts count="90">
    <font>
      <sz val="10"/>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0"/>
      <name val="Helv"/>
    </font>
    <font>
      <sz val="10"/>
      <color indexed="64"/>
      <name val="Arial"/>
      <family val="2"/>
    </font>
    <font>
      <sz val="10"/>
      <name val="MS Sans Serif"/>
      <family val="2"/>
      <charset val="238"/>
    </font>
    <font>
      <sz val="9"/>
      <name val="Tahoma"/>
      <family val="2"/>
      <charset val="238"/>
    </font>
    <font>
      <sz val="11"/>
      <name val="Arial"/>
      <family val="1"/>
      <charset val="238"/>
    </font>
    <font>
      <sz val="10"/>
      <color theme="1"/>
      <name val="Arial"/>
      <family val="2"/>
      <charset val="238"/>
    </font>
    <font>
      <b/>
      <sz val="11"/>
      <color indexed="8"/>
      <name val="Calibri"/>
      <family val="2"/>
      <charset val="238"/>
    </font>
    <font>
      <sz val="11"/>
      <color indexed="8"/>
      <name val="Calibri"/>
      <family val="2"/>
      <charset val="238"/>
    </font>
    <font>
      <sz val="11"/>
      <name val="Arial"/>
      <family val="1"/>
    </font>
    <font>
      <b/>
      <sz val="10"/>
      <name val="Arial"/>
      <family val="2"/>
      <charset val="238"/>
    </font>
    <font>
      <sz val="10"/>
      <name val="Arial"/>
      <family val="2"/>
    </font>
    <font>
      <sz val="10"/>
      <color indexed="8"/>
      <name val="Arial"/>
      <family val="2"/>
      <charset val="238"/>
    </font>
    <font>
      <sz val="10"/>
      <name val="Arial CE"/>
      <charset val="238"/>
    </font>
    <font>
      <sz val="10"/>
      <color theme="1"/>
      <name val="Arial"/>
      <family val="2"/>
    </font>
    <font>
      <sz val="12"/>
      <color theme="1"/>
      <name val="Calibri"/>
      <family val="2"/>
      <scheme val="minor"/>
    </font>
    <font>
      <sz val="12"/>
      <name val="Times"/>
      <family val="1"/>
      <charset val="238"/>
    </font>
    <font>
      <u/>
      <sz val="12"/>
      <color theme="10"/>
      <name val="Times"/>
      <family val="1"/>
      <charset val="238"/>
    </font>
    <font>
      <u/>
      <sz val="11.75"/>
      <color indexed="12"/>
      <name val="Times"/>
      <family val="1"/>
      <charset val="238"/>
    </font>
    <font>
      <sz val="11"/>
      <name val="Arial"/>
      <family val="2"/>
      <charset val="238"/>
    </font>
    <font>
      <sz val="11"/>
      <name val="Arial"/>
      <family val="2"/>
    </font>
    <font>
      <sz val="10"/>
      <name val="Times New Roman CE"/>
      <family val="1"/>
      <charset val="238"/>
    </font>
    <font>
      <sz val="12"/>
      <name val="Times New Roman CE"/>
      <family val="1"/>
      <charset val="238"/>
    </font>
    <font>
      <sz val="10"/>
      <name val="Dutch"/>
      <charset val="238"/>
    </font>
    <font>
      <sz val="11"/>
      <color indexed="20"/>
      <name val="Calibri"/>
      <family val="2"/>
      <charset val="238"/>
    </font>
    <font>
      <i/>
      <sz val="11"/>
      <color indexed="23"/>
      <name val="Calibri"/>
      <family val="2"/>
      <charset val="238"/>
    </font>
    <font>
      <sz val="11"/>
      <color indexed="17"/>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10"/>
      <name val="Calibri"/>
      <family val="2"/>
      <charset val="238"/>
    </font>
    <font>
      <sz val="11"/>
      <color indexed="19"/>
      <name val="Calibri"/>
      <family val="2"/>
      <charset val="238"/>
    </font>
    <font>
      <b/>
      <sz val="11"/>
      <color indexed="63"/>
      <name val="Calibri"/>
      <family val="2"/>
      <charset val="238"/>
    </font>
    <font>
      <b/>
      <sz val="18"/>
      <color indexed="62"/>
      <name val="Cambria"/>
      <family val="2"/>
      <charset val="238"/>
    </font>
    <font>
      <sz val="11"/>
      <color indexed="9"/>
      <name val="Calibri"/>
      <family val="2"/>
      <charset val="238"/>
    </font>
    <font>
      <b/>
      <sz val="11"/>
      <color indexed="52"/>
      <name val="Calibri"/>
      <family val="2"/>
      <charset val="238"/>
    </font>
    <font>
      <b/>
      <sz val="11"/>
      <color indexed="9"/>
      <name val="Calibri"/>
      <family val="2"/>
      <charset val="238"/>
    </font>
    <font>
      <sz val="11"/>
      <name val="Times New Roman"/>
      <family val="1"/>
      <charset val="238"/>
    </font>
    <font>
      <sz val="12"/>
      <name val="Times New Roman"/>
      <family val="1"/>
      <charset val="238"/>
    </font>
    <font>
      <sz val="11"/>
      <color indexed="52"/>
      <name val="Calibri"/>
      <family val="2"/>
      <charset val="238"/>
    </font>
    <font>
      <sz val="11"/>
      <color indexed="60"/>
      <name val="Calibri"/>
      <family val="2"/>
      <charset val="238"/>
    </font>
    <font>
      <sz val="12"/>
      <name val="Helv"/>
    </font>
    <font>
      <sz val="10"/>
      <color indexed="8"/>
      <name val="Arial CE"/>
      <family val="2"/>
      <charset val="238"/>
    </font>
    <font>
      <sz val="11"/>
      <name val="Arial CE"/>
      <charset val="238"/>
    </font>
    <font>
      <u/>
      <sz val="11"/>
      <color indexed="12"/>
      <name val="Arial CE"/>
      <charset val="238"/>
    </font>
    <font>
      <u/>
      <sz val="10"/>
      <color indexed="12"/>
      <name val="Arial"/>
      <family val="2"/>
      <charset val="238"/>
    </font>
    <font>
      <sz val="9"/>
      <color theme="1"/>
      <name val="Tahoma"/>
      <family val="2"/>
      <charset val="238"/>
    </font>
    <font>
      <sz val="10"/>
      <name val="Arial CE"/>
      <family val="2"/>
      <charset val="238"/>
    </font>
    <font>
      <sz val="10"/>
      <name val="Arial CE"/>
    </font>
    <font>
      <sz val="12"/>
      <color rgb="FF006699"/>
      <name val="Calibri"/>
      <family val="2"/>
      <scheme val="minor"/>
    </font>
    <font>
      <sz val="11"/>
      <color theme="1"/>
      <name val="Calibri"/>
      <family val="2"/>
      <scheme val="minor"/>
    </font>
    <font>
      <sz val="11"/>
      <color indexed="8"/>
      <name val="Calibri"/>
      <family val="2"/>
    </font>
    <font>
      <sz val="11"/>
      <color indexed="8"/>
      <name val="Helvetica Neue"/>
    </font>
    <font>
      <vertAlign val="superscript"/>
      <sz val="10"/>
      <name val="Arial"/>
      <family val="2"/>
    </font>
    <font>
      <sz val="10"/>
      <name val="Arial"/>
      <family val="2"/>
      <charset val="238"/>
    </font>
    <font>
      <sz val="11"/>
      <color rgb="FF006100"/>
      <name val="Calibri"/>
      <family val="2"/>
      <charset val="238"/>
      <scheme val="minor"/>
    </font>
    <font>
      <sz val="11"/>
      <color rgb="FF9C0006"/>
      <name val="Calibri"/>
      <family val="2"/>
      <charset val="238"/>
      <scheme val="minor"/>
    </font>
    <font>
      <sz val="8"/>
      <name val="Arial CE"/>
    </font>
    <font>
      <sz val="10"/>
      <color indexed="54"/>
      <name val="Arial"/>
      <family val="2"/>
    </font>
    <font>
      <sz val="8"/>
      <name val="Arial CE"/>
      <family val="2"/>
      <charset val="238"/>
    </font>
    <font>
      <b/>
      <sz val="10"/>
      <color rgb="FFFF0000"/>
      <name val="Arial"/>
      <family val="2"/>
      <charset val="238"/>
    </font>
    <font>
      <b/>
      <sz val="12"/>
      <name val="Arial"/>
      <family val="2"/>
      <charset val="238"/>
    </font>
    <font>
      <b/>
      <sz val="10"/>
      <name val="Arial CE"/>
      <charset val="238"/>
    </font>
    <font>
      <vertAlign val="superscript"/>
      <sz val="10"/>
      <name val="Arial CE"/>
      <family val="2"/>
      <charset val="238"/>
    </font>
    <font>
      <b/>
      <sz val="18"/>
      <name val="Arial Rounded MT Bold"/>
      <family val="2"/>
    </font>
    <font>
      <sz val="10"/>
      <name val="Calibri"/>
      <family val="2"/>
      <charset val="238"/>
    </font>
    <font>
      <b/>
      <i/>
      <sz val="10"/>
      <name val="Arial"/>
      <family val="2"/>
      <charset val="238"/>
    </font>
    <font>
      <sz val="8"/>
      <name val="Arial"/>
      <family val="2"/>
      <charset val="238"/>
    </font>
    <font>
      <b/>
      <sz val="14"/>
      <name val="Arial"/>
      <family val="2"/>
      <charset val="238"/>
    </font>
    <font>
      <b/>
      <sz val="10"/>
      <name val="Arial"/>
      <family val="2"/>
    </font>
    <font>
      <sz val="8"/>
      <name val="Arial"/>
      <family val="2"/>
    </font>
    <font>
      <sz val="12"/>
      <name val="HRHelvetica"/>
    </font>
    <font>
      <sz val="9"/>
      <name val="Arial"/>
      <family val="2"/>
      <charset val="238"/>
    </font>
    <font>
      <b/>
      <u/>
      <sz val="10"/>
      <name val="Arial"/>
      <family val="2"/>
    </font>
    <font>
      <sz val="10"/>
      <name val="Arial"/>
      <family val="2"/>
    </font>
    <font>
      <sz val="10"/>
      <color rgb="FFFF0000"/>
      <name val="Arial"/>
      <family val="2"/>
    </font>
    <font>
      <sz val="11"/>
      <color theme="1"/>
      <name val="Arial"/>
      <family val="2"/>
    </font>
    <font>
      <b/>
      <sz val="8"/>
      <color theme="1"/>
      <name val="Arial"/>
      <family val="2"/>
      <charset val="238"/>
    </font>
    <font>
      <sz val="8"/>
      <color theme="1"/>
      <name val="Arial"/>
      <family val="2"/>
    </font>
    <font>
      <b/>
      <sz val="11"/>
      <color theme="1"/>
      <name val="Arial"/>
      <family val="2"/>
      <charset val="238"/>
    </font>
    <font>
      <b/>
      <sz val="9"/>
      <name val="Arial"/>
      <family val="2"/>
    </font>
  </fonts>
  <fills count="34">
    <fill>
      <patternFill patternType="none"/>
    </fill>
    <fill>
      <patternFill patternType="gray125"/>
    </fill>
    <fill>
      <patternFill patternType="solid">
        <fgColor indexed="44"/>
      </patternFill>
    </fill>
    <fill>
      <patternFill patternType="solid">
        <fgColor indexed="9"/>
      </patternFill>
    </fill>
    <fill>
      <patternFill patternType="solid">
        <fgColor indexed="2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5"/>
      </patternFill>
    </fill>
    <fill>
      <patternFill patternType="solid">
        <fgColor indexed="49"/>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42"/>
      </patternFill>
    </fill>
    <fill>
      <patternFill patternType="solid">
        <fgColor indexed="27"/>
        <bgColor indexed="41"/>
      </patternFill>
    </fill>
    <fill>
      <patternFill patternType="solid">
        <fgColor rgb="FFC6EFCE"/>
      </patternFill>
    </fill>
    <fill>
      <patternFill patternType="solid">
        <fgColor rgb="FFFFC7CE"/>
      </patternFill>
    </fill>
    <fill>
      <patternFill patternType="solid">
        <fgColor rgb="FFFFFF00"/>
        <bgColor indexed="64"/>
      </patternFill>
    </fill>
    <fill>
      <patternFill patternType="solid">
        <fgColor rgb="FFDCE6F1"/>
        <bgColor rgb="FF000000"/>
      </patternFill>
    </fill>
    <fill>
      <patternFill patternType="solid">
        <fgColor theme="8" tint="0.79998168889431442"/>
        <bgColor indexed="64"/>
      </patternFill>
    </fill>
    <fill>
      <patternFill patternType="solid">
        <fgColor theme="9" tint="0.79998168889431442"/>
        <bgColor rgb="FF000000"/>
      </patternFill>
    </fill>
    <fill>
      <patternFill patternType="solid">
        <fgColor theme="9" tint="0.79998168889431442"/>
        <bgColor indexed="64"/>
      </patternFill>
    </fill>
    <fill>
      <patternFill patternType="solid">
        <fgColor rgb="FFE2EFDA"/>
        <bgColor rgb="FF000000"/>
      </patternFill>
    </fill>
    <fill>
      <patternFill patternType="solid">
        <fgColor rgb="FFFFFF00"/>
        <bgColor rgb="FF000000"/>
      </patternFill>
    </fill>
    <fill>
      <patternFill patternType="solid">
        <fgColor theme="9" tint="0.79998168889431442"/>
        <bgColor rgb="FFFFFF99"/>
      </patternFill>
    </fill>
    <fill>
      <patternFill patternType="solid">
        <fgColor theme="5" tint="0.59999389629810485"/>
        <bgColor indexed="64"/>
      </patternFill>
    </fill>
    <fill>
      <patternFill patternType="solid">
        <fgColor theme="0"/>
        <bgColor indexed="64"/>
      </patternFill>
    </fill>
    <fill>
      <patternFill patternType="gray0625"/>
    </fill>
    <fill>
      <patternFill patternType="solid">
        <fgColor indexed="45"/>
        <bgColor indexed="64"/>
      </patternFill>
    </fill>
    <fill>
      <patternFill patternType="solid">
        <fgColor theme="0" tint="-0.249977111117893"/>
        <bgColor indexed="64"/>
      </patternFill>
    </fill>
  </fills>
  <borders count="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8"/>
      </left>
      <right style="thin">
        <color indexed="8"/>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hair">
        <color indexed="8"/>
      </top>
      <bottom style="hair">
        <color indexed="8"/>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dotted">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double">
        <color indexed="64"/>
      </left>
      <right/>
      <top style="double">
        <color indexed="64"/>
      </top>
      <bottom/>
      <diagonal/>
    </border>
    <border>
      <left style="thin">
        <color indexed="64"/>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double">
        <color indexed="64"/>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18">
    <xf numFmtId="0" fontId="0" fillId="0" borderId="0"/>
    <xf numFmtId="0" fontId="9" fillId="0" borderId="0"/>
    <xf numFmtId="0" fontId="7" fillId="0" borderId="0"/>
    <xf numFmtId="0" fontId="10" fillId="0" borderId="0"/>
    <xf numFmtId="0" fontId="11" fillId="0" borderId="0"/>
    <xf numFmtId="0" fontId="12" fillId="0" borderId="0">
      <alignment horizontal="justify" vertical="top" wrapText="1"/>
    </xf>
    <xf numFmtId="0" fontId="6" fillId="0" borderId="0"/>
    <xf numFmtId="0" fontId="8" fillId="0" borderId="0"/>
    <xf numFmtId="0" fontId="8" fillId="0" borderId="0"/>
    <xf numFmtId="0" fontId="8" fillId="0" borderId="0"/>
    <xf numFmtId="0" fontId="13" fillId="0" borderId="0"/>
    <xf numFmtId="0" fontId="8" fillId="0" borderId="0"/>
    <xf numFmtId="0" fontId="8" fillId="0" borderId="0"/>
    <xf numFmtId="0" fontId="17" fillId="0" borderId="0"/>
    <xf numFmtId="0" fontId="5" fillId="0" borderId="0"/>
    <xf numFmtId="0" fontId="19" fillId="0" borderId="0"/>
    <xf numFmtId="0" fontId="8" fillId="0" borderId="0"/>
    <xf numFmtId="0" fontId="8" fillId="0" borderId="0"/>
    <xf numFmtId="0" fontId="11" fillId="0" borderId="0"/>
    <xf numFmtId="0" fontId="8" fillId="0" borderId="0"/>
    <xf numFmtId="165" fontId="5" fillId="0" borderId="0" applyFont="0" applyFill="0" applyBorder="0" applyAlignment="0" applyProtection="0"/>
    <xf numFmtId="0" fontId="8" fillId="0" borderId="0"/>
    <xf numFmtId="0" fontId="11" fillId="0" borderId="0"/>
    <xf numFmtId="166" fontId="17" fillId="0" borderId="0" applyFont="0" applyFill="0" applyBorder="0" applyAlignment="0" applyProtection="0"/>
    <xf numFmtId="0" fontId="8" fillId="0" borderId="0"/>
    <xf numFmtId="168" fontId="8" fillId="0" borderId="0" applyFont="0" applyFill="0" applyBorder="0" applyAlignment="0" applyProtection="0"/>
    <xf numFmtId="0" fontId="5" fillId="0" borderId="0"/>
    <xf numFmtId="165" fontId="5" fillId="0" borderId="0" applyFont="0" applyFill="0" applyBorder="0" applyAlignment="0" applyProtection="0"/>
    <xf numFmtId="0" fontId="17" fillId="0" borderId="0"/>
    <xf numFmtId="0" fontId="5" fillId="0" borderId="0"/>
    <xf numFmtId="0" fontId="17" fillId="0" borderId="0"/>
    <xf numFmtId="0" fontId="5" fillId="0" borderId="0"/>
    <xf numFmtId="165" fontId="5" fillId="0" borderId="0" applyFont="0" applyFill="0" applyBorder="0" applyAlignment="0" applyProtection="0"/>
    <xf numFmtId="166" fontId="17" fillId="0" borderId="0" applyFont="0" applyFill="0" applyBorder="0" applyAlignment="0" applyProtection="0"/>
    <xf numFmtId="0" fontId="5" fillId="0" borderId="0"/>
    <xf numFmtId="165" fontId="5"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169" fontId="23" fillId="0" borderId="0" applyFont="0" applyFill="0" applyBorder="0" applyAlignment="0" applyProtection="0"/>
    <xf numFmtId="0" fontId="24" fillId="0" borderId="0"/>
    <xf numFmtId="0" fontId="25" fillId="0" borderId="0" applyNumberFormat="0" applyFill="0" applyBorder="0" applyAlignment="0" applyProtection="0"/>
    <xf numFmtId="0" fontId="8" fillId="0" borderId="0"/>
    <xf numFmtId="0" fontId="23" fillId="0" borderId="0"/>
    <xf numFmtId="0" fontId="27" fillId="0" borderId="0"/>
    <xf numFmtId="0" fontId="27" fillId="0" borderId="0"/>
    <xf numFmtId="0" fontId="9" fillId="0" borderId="0"/>
    <xf numFmtId="0" fontId="9" fillId="0" borderId="0"/>
    <xf numFmtId="0" fontId="9" fillId="0" borderId="0"/>
    <xf numFmtId="0" fontId="9" fillId="0" borderId="0"/>
    <xf numFmtId="0" fontId="27" fillId="0" borderId="0"/>
    <xf numFmtId="0" fontId="27" fillId="0" borderId="0"/>
    <xf numFmtId="0" fontId="16" fillId="3"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3" borderId="0" applyNumberFormat="0" applyBorder="0" applyAlignment="0" applyProtection="0"/>
    <xf numFmtId="0" fontId="16" fillId="7"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4" borderId="0" applyNumberFormat="0" applyBorder="0" applyAlignment="0" applyProtection="0"/>
    <xf numFmtId="0" fontId="16" fillId="9" borderId="0" applyNumberFormat="0" applyBorder="0" applyAlignment="0" applyProtection="0"/>
    <xf numFmtId="0" fontId="16" fillId="8" borderId="0" applyNumberFormat="0" applyBorder="0" applyAlignment="0" applyProtection="0"/>
    <xf numFmtId="0" fontId="16" fillId="2" borderId="0" applyNumberFormat="0" applyBorder="0" applyAlignment="0" applyProtection="0"/>
    <xf numFmtId="0" fontId="16" fillId="5" borderId="0" applyNumberFormat="0" applyBorder="0" applyAlignment="0" applyProtection="0"/>
    <xf numFmtId="0" fontId="43" fillId="11" borderId="0" applyNumberFormat="0" applyBorder="0" applyAlignment="0" applyProtection="0"/>
    <xf numFmtId="0" fontId="43" fillId="4" borderId="0" applyNumberFormat="0" applyBorder="0" applyAlignment="0" applyProtection="0"/>
    <xf numFmtId="0" fontId="43" fillId="9" borderId="0" applyNumberFormat="0" applyBorder="0" applyAlignment="0" applyProtection="0"/>
    <xf numFmtId="0" fontId="43" fillId="8" borderId="0" applyNumberFormat="0" applyBorder="0" applyAlignment="0" applyProtection="0"/>
    <xf numFmtId="0" fontId="43" fillId="11" borderId="0" applyNumberFormat="0" applyBorder="0" applyAlignment="0" applyProtection="0"/>
    <xf numFmtId="0" fontId="43" fillId="5" borderId="0" applyNumberFormat="0" applyBorder="0" applyAlignment="0" applyProtection="0"/>
    <xf numFmtId="0" fontId="43" fillId="11"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32" fillId="10" borderId="0" applyNumberFormat="0" applyBorder="0" applyAlignment="0" applyProtection="0"/>
    <xf numFmtId="0" fontId="44" fillId="3" borderId="1" applyNumberFormat="0" applyAlignment="0" applyProtection="0"/>
    <xf numFmtId="0" fontId="45" fillId="16" borderId="2" applyNumberFormat="0" applyAlignment="0" applyProtection="0"/>
    <xf numFmtId="166" fontId="4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46" fillId="0" borderId="0" applyFont="0" applyFill="0" applyBorder="0" applyAlignment="0" applyProtection="0"/>
    <xf numFmtId="164" fontId="47" fillId="0" borderId="0" applyFont="0" applyFill="0" applyBorder="0" applyAlignment="0" applyProtection="0"/>
    <xf numFmtId="170" fontId="55" fillId="0" borderId="0">
      <alignment horizontal="left" wrapText="1" indent="1"/>
    </xf>
    <xf numFmtId="0" fontId="33" fillId="0" borderId="0" applyNumberFormat="0" applyFill="0" applyBorder="0" applyAlignment="0" applyProtection="0"/>
    <xf numFmtId="0" fontId="34" fillId="17" borderId="0" applyNumberFormat="0" applyBorder="0" applyAlignment="0" applyProtection="0"/>
    <xf numFmtId="0" fontId="35" fillId="0" borderId="3"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2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19" fillId="0" borderId="0"/>
    <xf numFmtId="0" fontId="54" fillId="0" borderId="0" applyNumberFormat="0" applyFill="0" applyBorder="0" applyAlignment="0" applyProtection="0">
      <alignment vertical="top"/>
      <protection locked="0"/>
    </xf>
    <xf numFmtId="0" fontId="38" fillId="5" borderId="1" applyNumberFormat="0" applyAlignment="0" applyProtection="0"/>
    <xf numFmtId="0" fontId="29" fillId="0" borderId="0">
      <alignment horizontal="right" vertical="top"/>
    </xf>
    <xf numFmtId="0" fontId="30" fillId="0" borderId="0">
      <alignment horizontal="justify" vertical="top" wrapText="1"/>
    </xf>
    <xf numFmtId="0" fontId="29" fillId="0" borderId="0">
      <alignment horizontal="left"/>
    </xf>
    <xf numFmtId="4" fontId="30" fillId="0" borderId="0">
      <alignment horizontal="right"/>
    </xf>
    <xf numFmtId="0" fontId="30" fillId="0" borderId="0">
      <alignment horizontal="right"/>
    </xf>
    <xf numFmtId="4" fontId="30" fillId="0" borderId="0">
      <alignment horizontal="right" wrapText="1"/>
    </xf>
    <xf numFmtId="0" fontId="30" fillId="0" borderId="0">
      <alignment horizontal="right"/>
    </xf>
    <xf numFmtId="4" fontId="30" fillId="0" borderId="0">
      <alignment horizontal="right"/>
    </xf>
    <xf numFmtId="0" fontId="48" fillId="0" borderId="6" applyNumberFormat="0" applyFill="0" applyAlignment="0" applyProtection="0"/>
    <xf numFmtId="0" fontId="49" fillId="9" borderId="0" applyNumberFormat="0" applyBorder="0" applyAlignment="0" applyProtection="0"/>
    <xf numFmtId="0" fontId="40" fillId="9" borderId="0" applyNumberFormat="0" applyBorder="0" applyAlignment="0" applyProtection="0"/>
    <xf numFmtId="0" fontId="50" fillId="0" borderId="7"/>
    <xf numFmtId="0" fontId="9" fillId="0" borderId="0"/>
    <xf numFmtId="0" fontId="58" fillId="0" borderId="0" applyNumberFormat="0" applyFill="0" applyBorder="0" applyAlignment="0" applyProtection="0"/>
    <xf numFmtId="167" fontId="19" fillId="0" borderId="0" applyFont="0" applyFill="0" applyBorder="0" applyAlignment="0" applyProtection="0"/>
    <xf numFmtId="0" fontId="24" fillId="0" borderId="0"/>
    <xf numFmtId="0" fontId="24" fillId="0" borderId="0"/>
    <xf numFmtId="0" fontId="58" fillId="0" borderId="0" applyNumberFormat="0" applyFill="0" applyBorder="0" applyAlignment="0" applyProtection="0"/>
    <xf numFmtId="0" fontId="8" fillId="0" borderId="0"/>
    <xf numFmtId="0" fontId="24" fillId="0" borderId="0"/>
    <xf numFmtId="0" fontId="8" fillId="0" borderId="0"/>
    <xf numFmtId="0" fontId="31" fillId="0" borderId="0"/>
    <xf numFmtId="0" fontId="8" fillId="0" borderId="0"/>
    <xf numFmtId="0" fontId="8" fillId="0" borderId="0"/>
    <xf numFmtId="0" fontId="8" fillId="0" borderId="0"/>
    <xf numFmtId="0" fontId="8" fillId="0" borderId="0"/>
    <xf numFmtId="0" fontId="16" fillId="0" borderId="0"/>
    <xf numFmtId="0" fontId="16" fillId="0" borderId="0"/>
    <xf numFmtId="0" fontId="8" fillId="0" borderId="0"/>
    <xf numFmtId="0" fontId="8" fillId="0" borderId="0"/>
    <xf numFmtId="0" fontId="46" fillId="0" borderId="0"/>
    <xf numFmtId="0" fontId="46" fillId="0" borderId="0"/>
    <xf numFmtId="0" fontId="52" fillId="0" borderId="0"/>
    <xf numFmtId="4" fontId="27" fillId="0" borderId="0">
      <alignment horizontal="justify" vertical="justify"/>
    </xf>
    <xf numFmtId="4" fontId="28" fillId="0" borderId="0">
      <alignment horizontal="justify"/>
    </xf>
    <xf numFmtId="0" fontId="8" fillId="0" borderId="0"/>
    <xf numFmtId="0" fontId="8" fillId="6" borderId="8" applyNumberFormat="0" applyFont="0" applyAlignment="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171" fontId="16" fillId="0" borderId="0"/>
    <xf numFmtId="0" fontId="11" fillId="0" borderId="0"/>
    <xf numFmtId="0" fontId="20" fillId="0" borderId="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20" fillId="0" borderId="0"/>
    <xf numFmtId="0" fontId="20" fillId="0" borderId="0"/>
    <xf numFmtId="0" fontId="8" fillId="0" borderId="0" applyProtection="0"/>
    <xf numFmtId="0" fontId="8" fillId="0" borderId="0" applyProtection="0"/>
    <xf numFmtId="0" fontId="41" fillId="3" borderId="9" applyNumberFormat="0" applyAlignment="0" applyProtection="0"/>
    <xf numFmtId="0" fontId="51" fillId="0" borderId="0"/>
    <xf numFmtId="0" fontId="9" fillId="0" borderId="0"/>
    <xf numFmtId="0" fontId="42" fillId="0" borderId="0" applyNumberFormat="0" applyFill="0" applyBorder="0" applyAlignment="0" applyProtection="0"/>
    <xf numFmtId="0" fontId="15" fillId="0" borderId="10" applyNumberFormat="0" applyFill="0" applyAlignment="0" applyProtection="0"/>
    <xf numFmtId="172" fontId="18" fillId="18" borderId="11">
      <alignment vertical="center"/>
    </xf>
    <xf numFmtId="0" fontId="39" fillId="0" borderId="0" applyNumberFormat="0" applyFill="0" applyBorder="0" applyAlignment="0" applyProtection="0"/>
    <xf numFmtId="169" fontId="23" fillId="0" borderId="0" applyFont="0" applyFill="0" applyBorder="0" applyAlignment="0" applyProtection="0"/>
    <xf numFmtId="0" fontId="59" fillId="0" borderId="0"/>
    <xf numFmtId="0" fontId="22" fillId="0" borderId="0"/>
    <xf numFmtId="0" fontId="59" fillId="0" borderId="0"/>
    <xf numFmtId="0" fontId="5" fillId="0" borderId="0"/>
    <xf numFmtId="166" fontId="8" fillId="0" borderId="0" applyFont="0" applyFill="0" applyBorder="0" applyAlignment="0" applyProtection="0"/>
    <xf numFmtId="0" fontId="5" fillId="0" borderId="0"/>
    <xf numFmtId="173" fontId="8" fillId="0" borderId="0"/>
    <xf numFmtId="173" fontId="8" fillId="0" borderId="0"/>
    <xf numFmtId="0" fontId="19" fillId="0" borderId="0"/>
    <xf numFmtId="0" fontId="8" fillId="0" borderId="0"/>
    <xf numFmtId="0" fontId="8" fillId="0" borderId="0"/>
    <xf numFmtId="0" fontId="8" fillId="0" borderId="0"/>
    <xf numFmtId="173" fontId="8" fillId="0" borderId="0"/>
    <xf numFmtId="0" fontId="8" fillId="0" borderId="0"/>
    <xf numFmtId="0" fontId="24" fillId="0" borderId="0"/>
    <xf numFmtId="0" fontId="24" fillId="0" borderId="0"/>
    <xf numFmtId="0" fontId="14" fillId="0" borderId="0"/>
    <xf numFmtId="0" fontId="8" fillId="0" borderId="0"/>
    <xf numFmtId="0" fontId="8" fillId="0" borderId="0"/>
    <xf numFmtId="0" fontId="8" fillId="0" borderId="0"/>
    <xf numFmtId="0" fontId="8" fillId="0" borderId="0"/>
    <xf numFmtId="166" fontId="5" fillId="0" borderId="0" applyFont="0" applyFill="0" applyBorder="0" applyAlignment="0" applyProtection="0"/>
    <xf numFmtId="0" fontId="16" fillId="0" borderId="0"/>
    <xf numFmtId="166" fontId="5" fillId="0" borderId="0" applyFont="0" applyFill="0" applyBorder="0" applyAlignment="0" applyProtection="0"/>
    <xf numFmtId="0" fontId="5" fillId="0" borderId="0"/>
    <xf numFmtId="0" fontId="14" fillId="0" borderId="0"/>
    <xf numFmtId="0" fontId="14" fillId="0" borderId="0"/>
    <xf numFmtId="0" fontId="14" fillId="0" borderId="0"/>
    <xf numFmtId="0" fontId="14" fillId="0" borderId="0"/>
    <xf numFmtId="0" fontId="8" fillId="0" borderId="0"/>
    <xf numFmtId="0" fontId="16" fillId="0" borderId="0"/>
    <xf numFmtId="0" fontId="46" fillId="0" borderId="0">
      <alignment horizontal="left"/>
    </xf>
    <xf numFmtId="166" fontId="5" fillId="0" borderId="0" applyFont="0" applyFill="0" applyBorder="0" applyAlignment="0" applyProtection="0"/>
    <xf numFmtId="0" fontId="8" fillId="0" borderId="0"/>
    <xf numFmtId="0" fontId="5" fillId="0" borderId="0"/>
    <xf numFmtId="165"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0" fontId="16" fillId="0" borderId="0"/>
    <xf numFmtId="0" fontId="8" fillId="0" borderId="0"/>
    <xf numFmtId="0" fontId="8" fillId="0" borderId="0"/>
    <xf numFmtId="0" fontId="5" fillId="0" borderId="0"/>
    <xf numFmtId="0" fontId="21" fillId="0" borderId="0"/>
    <xf numFmtId="0" fontId="5" fillId="0" borderId="0"/>
    <xf numFmtId="0" fontId="21" fillId="0" borderId="0"/>
    <xf numFmtId="0" fontId="56" fillId="0" borderId="0"/>
    <xf numFmtId="0" fontId="5" fillId="0" borderId="0"/>
    <xf numFmtId="0" fontId="5" fillId="0" borderId="0"/>
    <xf numFmtId="0" fontId="8" fillId="0" borderId="0"/>
    <xf numFmtId="0" fontId="5" fillId="0" borderId="0"/>
    <xf numFmtId="0" fontId="21" fillId="0" borderId="0"/>
    <xf numFmtId="0" fontId="8" fillId="0" borderId="0"/>
    <xf numFmtId="168" fontId="8" fillId="0" borderId="0" applyFill="0" applyBorder="0" applyAlignment="0" applyProtection="0"/>
    <xf numFmtId="0" fontId="8" fillId="0" borderId="0"/>
    <xf numFmtId="166" fontId="8" fillId="0" borderId="0" applyFont="0" applyFill="0" applyBorder="0" applyAlignment="0" applyProtection="0"/>
    <xf numFmtId="0" fontId="46" fillId="0" borderId="0">
      <alignment horizontal="left"/>
    </xf>
    <xf numFmtId="0" fontId="46" fillId="0" borderId="0"/>
    <xf numFmtId="0" fontId="46" fillId="0" borderId="0"/>
    <xf numFmtId="0" fontId="46" fillId="0" borderId="0"/>
    <xf numFmtId="0" fontId="46" fillId="0" borderId="0">
      <alignment horizontal="left"/>
    </xf>
    <xf numFmtId="0" fontId="46" fillId="0" borderId="0">
      <alignment horizontal="left"/>
    </xf>
    <xf numFmtId="0" fontId="46" fillId="0" borderId="0">
      <alignment horizontal="left"/>
    </xf>
    <xf numFmtId="0" fontId="46" fillId="0" borderId="0">
      <alignment horizontal="left"/>
    </xf>
    <xf numFmtId="0" fontId="5" fillId="0" borderId="0"/>
    <xf numFmtId="0" fontId="5" fillId="0" borderId="0"/>
    <xf numFmtId="166" fontId="8" fillId="0" borderId="0" applyFont="0" applyFill="0" applyBorder="0" applyAlignment="0" applyProtection="0"/>
    <xf numFmtId="0" fontId="5" fillId="0" borderId="0"/>
    <xf numFmtId="166" fontId="8" fillId="0" borderId="0" applyFont="0" applyFill="0" applyBorder="0" applyAlignment="0" applyProtection="0"/>
    <xf numFmtId="0" fontId="8" fillId="0" borderId="0"/>
    <xf numFmtId="0" fontId="5" fillId="0" borderId="0"/>
    <xf numFmtId="0" fontId="57" fillId="0" borderId="0"/>
    <xf numFmtId="0" fontId="24" fillId="0" borderId="0"/>
    <xf numFmtId="0" fontId="24" fillId="0" borderId="0"/>
    <xf numFmtId="166" fontId="8" fillId="0" borderId="0" applyFont="0" applyFill="0" applyBorder="0" applyAlignment="0" applyProtection="0"/>
    <xf numFmtId="0" fontId="59" fillId="0" borderId="0"/>
    <xf numFmtId="0" fontId="59" fillId="0" borderId="0"/>
    <xf numFmtId="166" fontId="60" fillId="0" borderId="0" applyFont="0" applyFill="0" applyBorder="0" applyAlignment="0" applyProtection="0"/>
    <xf numFmtId="0" fontId="61" fillId="0" borderId="0" applyNumberFormat="0" applyFill="0" applyBorder="0" applyProtection="0">
      <alignment vertical="top"/>
    </xf>
    <xf numFmtId="0" fontId="21" fillId="0" borderId="0"/>
    <xf numFmtId="0" fontId="63" fillId="0" borderId="0"/>
    <xf numFmtId="166" fontId="63" fillId="0" borderId="0" applyFont="0" applyFill="0" applyBorder="0" applyAlignment="0" applyProtection="0"/>
    <xf numFmtId="0" fontId="64" fillId="19" borderId="0" applyNumberFormat="0" applyBorder="0" applyAlignment="0" applyProtection="0"/>
    <xf numFmtId="0" fontId="8" fillId="0" borderId="0"/>
    <xf numFmtId="0" fontId="16" fillId="0" borderId="0"/>
    <xf numFmtId="0" fontId="65" fillId="20" borderId="0" applyNumberFormat="0" applyBorder="0" applyAlignment="0" applyProtection="0"/>
    <xf numFmtId="0" fontId="66" fillId="0" borderId="0"/>
    <xf numFmtId="0" fontId="21" fillId="0" borderId="0"/>
    <xf numFmtId="0" fontId="66" fillId="0" borderId="0"/>
    <xf numFmtId="0" fontId="8" fillId="0" borderId="0"/>
    <xf numFmtId="0" fontId="8" fillId="0" borderId="0"/>
    <xf numFmtId="166" fontId="19" fillId="0" borderId="0" applyFont="0" applyFill="0" applyBorder="0" applyAlignment="0" applyProtection="0"/>
    <xf numFmtId="0" fontId="11"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8" fillId="0" borderId="0"/>
    <xf numFmtId="178" fontId="82" fillId="31" borderId="12">
      <alignment horizontal="left" vertical="center"/>
    </xf>
    <xf numFmtId="0" fontId="8" fillId="0" borderId="0"/>
    <xf numFmtId="0" fontId="3" fillId="0" borderId="0"/>
    <xf numFmtId="9" fontId="8" fillId="0" borderId="0" applyFont="0" applyFill="0" applyBorder="0" applyAlignment="0" applyProtection="0"/>
    <xf numFmtId="0" fontId="8" fillId="0" borderId="0"/>
    <xf numFmtId="0" fontId="80" fillId="0" borderId="0"/>
    <xf numFmtId="179" fontId="18" fillId="18" borderId="11">
      <alignment vertical="center"/>
    </xf>
    <xf numFmtId="177" fontId="8" fillId="0" borderId="0" applyFont="0" applyFill="0" applyBorder="0" applyAlignment="0" applyProtection="0"/>
    <xf numFmtId="0" fontId="3" fillId="0" borderId="0"/>
    <xf numFmtId="0" fontId="3" fillId="0" borderId="0"/>
    <xf numFmtId="0" fontId="8" fillId="0" borderId="0"/>
    <xf numFmtId="0" fontId="8" fillId="0" borderId="0"/>
    <xf numFmtId="166" fontId="3" fillId="0" borderId="0" applyFont="0" applyFill="0" applyBorder="0" applyAlignment="0" applyProtection="0"/>
    <xf numFmtId="166"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165"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8" fillId="0" borderId="0"/>
    <xf numFmtId="0" fontId="8"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6" fontId="3" fillId="0" borderId="0" applyFont="0" applyFill="0" applyBorder="0" applyAlignment="0" applyProtection="0"/>
    <xf numFmtId="166"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165"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6" fontId="3" fillId="0" borderId="0" applyFont="0" applyFill="0" applyBorder="0" applyAlignment="0" applyProtection="0"/>
    <xf numFmtId="166"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165"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8"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6" fontId="3" fillId="0" borderId="0" applyFont="0" applyFill="0" applyBorder="0" applyAlignment="0" applyProtection="0"/>
    <xf numFmtId="166"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165"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79" fillId="32" borderId="0" applyNumberFormat="0" applyFont="0" applyBorder="0" applyAlignment="0" applyProtection="0"/>
    <xf numFmtId="0" fontId="80" fillId="0" borderId="0"/>
    <xf numFmtId="0" fontId="8" fillId="0" borderId="0"/>
    <xf numFmtId="0" fontId="80"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1" fillId="0" borderId="0">
      <alignment horizontal="justify" vertical="center" wrapText="1"/>
      <protection locked="0"/>
    </xf>
    <xf numFmtId="0" fontId="8" fillId="0" borderId="0"/>
    <xf numFmtId="0" fontId="8" fillId="0" borderId="0"/>
    <xf numFmtId="0" fontId="8"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8"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3"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8" fillId="0" borderId="0" applyFont="0" applyFill="0" applyBorder="0" applyAlignment="0" applyProtection="0"/>
    <xf numFmtId="0" fontId="19"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02">
    <xf numFmtId="0" fontId="0" fillId="0" borderId="0" xfId="0"/>
    <xf numFmtId="175" fontId="19" fillId="0" borderId="0" xfId="276" applyNumberFormat="1" applyFont="1" applyAlignment="1">
      <alignment horizontal="left" vertical="top"/>
    </xf>
    <xf numFmtId="0" fontId="56" fillId="0" borderId="0" xfId="0" applyFont="1" applyAlignment="1">
      <alignment horizontal="center"/>
    </xf>
    <xf numFmtId="0" fontId="19" fillId="0" borderId="0" xfId="274" applyFont="1" applyAlignment="1">
      <alignment horizontal="center"/>
    </xf>
    <xf numFmtId="0" fontId="57" fillId="0" borderId="0" xfId="0" applyFont="1" applyAlignment="1">
      <alignment horizontal="center"/>
    </xf>
    <xf numFmtId="0" fontId="19" fillId="0" borderId="0" xfId="276" applyFont="1" applyAlignment="1">
      <alignment horizontal="left" vertical="center"/>
    </xf>
    <xf numFmtId="175" fontId="18" fillId="21" borderId="0" xfId="276" applyNumberFormat="1" applyFont="1" applyFill="1" applyAlignment="1">
      <alignment horizontal="center" vertical="top"/>
    </xf>
    <xf numFmtId="4" fontId="19" fillId="0" borderId="0" xfId="276" applyNumberFormat="1" applyFont="1" applyAlignment="1">
      <alignment horizontal="right" vertical="center"/>
    </xf>
    <xf numFmtId="0" fontId="19" fillId="0" borderId="0" xfId="276" applyFont="1" applyAlignment="1">
      <alignment horizontal="left" vertical="top" wrapText="1"/>
    </xf>
    <xf numFmtId="0" fontId="19" fillId="0" borderId="0" xfId="276" applyFont="1" applyAlignment="1">
      <alignment horizontal="left" vertical="top"/>
    </xf>
    <xf numFmtId="174" fontId="19" fillId="0" borderId="0" xfId="276" applyNumberFormat="1" applyFont="1" applyAlignment="1">
      <alignment horizontal="right" vertical="center"/>
    </xf>
    <xf numFmtId="0" fontId="19" fillId="0" borderId="0" xfId="276" applyFont="1" applyAlignment="1">
      <alignment horizontal="center"/>
    </xf>
    <xf numFmtId="0" fontId="18" fillId="21" borderId="0" xfId="274" applyFont="1" applyFill="1" applyAlignment="1">
      <alignment horizontal="left" vertical="top"/>
    </xf>
    <xf numFmtId="0" fontId="18" fillId="21" borderId="0" xfId="276" applyFont="1" applyFill="1" applyAlignment="1">
      <alignment horizontal="left" vertical="top"/>
    </xf>
    <xf numFmtId="0" fontId="19" fillId="0" borderId="0" xfId="274" applyFont="1" applyAlignment="1">
      <alignment horizontal="left" vertical="top"/>
    </xf>
    <xf numFmtId="175" fontId="18" fillId="0" borderId="0" xfId="276" applyNumberFormat="1" applyFont="1" applyAlignment="1">
      <alignment horizontal="center" vertical="top"/>
    </xf>
    <xf numFmtId="0" fontId="18" fillId="0" borderId="0" xfId="276" applyFont="1" applyAlignment="1">
      <alignment horizontal="left" vertical="top"/>
    </xf>
    <xf numFmtId="0" fontId="18" fillId="21" borderId="0" xfId="276" applyFont="1" applyFill="1" applyAlignment="1">
      <alignment vertical="top"/>
    </xf>
    <xf numFmtId="0" fontId="8" fillId="21" borderId="0" xfId="276" applyFont="1" applyFill="1" applyAlignment="1">
      <alignment vertical="top"/>
    </xf>
    <xf numFmtId="174" fontId="19" fillId="0" borderId="0" xfId="276" applyNumberFormat="1" applyFont="1" applyAlignment="1">
      <alignment horizontal="right" vertical="top"/>
    </xf>
    <xf numFmtId="176" fontId="19" fillId="0" borderId="0" xfId="276" applyNumberFormat="1" applyFont="1" applyAlignment="1">
      <alignment horizontal="right"/>
    </xf>
    <xf numFmtId="0" fontId="19" fillId="30" borderId="0" xfId="276" applyFont="1" applyFill="1" applyAlignment="1">
      <alignment horizontal="left" vertical="top"/>
    </xf>
    <xf numFmtId="0" fontId="19" fillId="0" borderId="0" xfId="274" applyFont="1" applyAlignment="1">
      <alignment horizontal="center" wrapText="1"/>
    </xf>
    <xf numFmtId="0" fontId="19" fillId="30" borderId="0" xfId="276" applyFont="1" applyFill="1" applyAlignment="1">
      <alignment horizontal="center"/>
    </xf>
    <xf numFmtId="2" fontId="18" fillId="0" borderId="0" xfId="276" applyNumberFormat="1" applyFont="1" applyAlignment="1">
      <alignment horizontal="center"/>
    </xf>
    <xf numFmtId="176" fontId="18" fillId="21" borderId="0" xfId="276" applyNumberFormat="1" applyFont="1" applyFill="1" applyAlignment="1">
      <alignment horizontal="right" vertical="center"/>
    </xf>
    <xf numFmtId="176" fontId="18" fillId="30" borderId="0" xfId="276" applyNumberFormat="1" applyFont="1" applyFill="1" applyAlignment="1">
      <alignment horizontal="center" vertical="center"/>
    </xf>
    <xf numFmtId="175" fontId="18" fillId="30" borderId="0" xfId="276" applyNumberFormat="1" applyFont="1" applyFill="1" applyAlignment="1">
      <alignment horizontal="center" vertical="top"/>
    </xf>
    <xf numFmtId="0" fontId="18" fillId="30" borderId="0" xfId="276" applyFont="1" applyFill="1" applyAlignment="1">
      <alignment horizontal="left" vertical="top"/>
    </xf>
    <xf numFmtId="176" fontId="18" fillId="21" borderId="0" xfId="276" applyNumberFormat="1" applyFont="1" applyFill="1" applyAlignment="1">
      <alignment vertical="center"/>
    </xf>
    <xf numFmtId="176" fontId="18" fillId="29" borderId="0" xfId="276" applyNumberFormat="1" applyFont="1" applyFill="1" applyAlignment="1">
      <alignment vertical="center"/>
    </xf>
    <xf numFmtId="0" fontId="18" fillId="0" borderId="0" xfId="276" applyFont="1" applyAlignment="1">
      <alignment vertical="top"/>
    </xf>
    <xf numFmtId="176" fontId="8" fillId="0" borderId="0" xfId="276" applyNumberFormat="1" applyFont="1" applyAlignment="1">
      <alignment horizontal="right"/>
    </xf>
    <xf numFmtId="0" fontId="19" fillId="0" borderId="0" xfId="276" applyFont="1" applyAlignment="1">
      <alignment horizontal="justify" vertical="top"/>
    </xf>
    <xf numFmtId="175" fontId="78" fillId="21" borderId="0" xfId="276" applyNumberFormat="1" applyFont="1" applyFill="1" applyAlignment="1">
      <alignment horizontal="justify" vertical="top"/>
    </xf>
    <xf numFmtId="0" fontId="19" fillId="0" borderId="0" xfId="276" applyFont="1" applyAlignment="1">
      <alignment horizontal="right"/>
    </xf>
    <xf numFmtId="175" fontId="21" fillId="0" borderId="0" xfId="0" applyNumberFormat="1" applyFont="1" applyAlignment="1">
      <alignment horizontal="justify" vertical="top"/>
    </xf>
    <xf numFmtId="0" fontId="0" fillId="0" borderId="0" xfId="276" applyFont="1" applyAlignment="1">
      <alignment horizontal="center"/>
    </xf>
    <xf numFmtId="0" fontId="0" fillId="25" borderId="0" xfId="0" applyFill="1" applyAlignment="1">
      <alignment horizontal="justify" vertical="top" wrapText="1"/>
    </xf>
    <xf numFmtId="176" fontId="18" fillId="21" borderId="0" xfId="276" applyNumberFormat="1" applyFont="1" applyFill="1" applyAlignment="1">
      <alignment horizontal="right"/>
    </xf>
    <xf numFmtId="0" fontId="0" fillId="0" borderId="0" xfId="0" applyAlignment="1">
      <alignment horizontal="justify" vertical="top" wrapText="1"/>
    </xf>
    <xf numFmtId="0" fontId="18" fillId="0" borderId="0" xfId="0" applyFont="1" applyAlignment="1">
      <alignment horizontal="justify" vertical="top" wrapText="1"/>
    </xf>
    <xf numFmtId="175" fontId="19" fillId="0" borderId="0" xfId="276" applyNumberFormat="1" applyFont="1" applyAlignment="1">
      <alignment horizontal="justify" vertical="top"/>
    </xf>
    <xf numFmtId="0" fontId="19" fillId="25" borderId="0" xfId="0" applyFont="1" applyFill="1" applyAlignment="1">
      <alignment horizontal="justify" vertical="top" wrapText="1"/>
    </xf>
    <xf numFmtId="0" fontId="19" fillId="0" borderId="0" xfId="276" applyFont="1" applyAlignment="1">
      <alignment horizontal="justify" vertical="top" wrapText="1"/>
    </xf>
    <xf numFmtId="2" fontId="8" fillId="0" borderId="0" xfId="276" applyNumberFormat="1" applyFont="1" applyAlignment="1">
      <alignment horizontal="center"/>
    </xf>
    <xf numFmtId="0" fontId="19" fillId="0" borderId="0" xfId="274" applyFont="1" applyAlignment="1">
      <alignment horizontal="justify" vertical="top"/>
    </xf>
    <xf numFmtId="0" fontId="18" fillId="0" borderId="0" xfId="276" applyFont="1" applyAlignment="1">
      <alignment horizontal="justify" vertical="center"/>
    </xf>
    <xf numFmtId="0" fontId="18" fillId="0" borderId="0" xfId="274" applyFont="1" applyAlignment="1">
      <alignment horizontal="justify" vertical="center"/>
    </xf>
    <xf numFmtId="0" fontId="0" fillId="0" borderId="0" xfId="276" applyFont="1" applyAlignment="1">
      <alignment horizontal="justify" vertical="top"/>
    </xf>
    <xf numFmtId="2" fontId="18" fillId="0" borderId="0" xfId="276" applyNumberFormat="1" applyFont="1" applyAlignment="1">
      <alignment horizontal="right"/>
    </xf>
    <xf numFmtId="175" fontId="78" fillId="21" borderId="0" xfId="276" applyNumberFormat="1" applyFont="1" applyFill="1" applyAlignment="1">
      <alignment horizontal="justify" vertical="center"/>
    </xf>
    <xf numFmtId="1" fontId="0" fillId="0" borderId="0" xfId="276" applyNumberFormat="1" applyFont="1" applyAlignment="1">
      <alignment horizontal="center"/>
    </xf>
    <xf numFmtId="0" fontId="19" fillId="0" borderId="0" xfId="276" applyFont="1" applyAlignment="1">
      <alignment horizontal="justify" vertical="center"/>
    </xf>
    <xf numFmtId="0" fontId="8" fillId="0" borderId="0" xfId="276" applyFont="1" applyAlignment="1">
      <alignment horizontal="center"/>
    </xf>
    <xf numFmtId="0" fontId="84" fillId="0" borderId="0" xfId="276" applyFont="1" applyAlignment="1">
      <alignment horizontal="justify" vertical="top" wrapText="1"/>
    </xf>
    <xf numFmtId="0" fontId="84" fillId="0" borderId="0" xfId="276" applyFont="1" applyAlignment="1">
      <alignment horizontal="justify" vertical="center"/>
    </xf>
    <xf numFmtId="175" fontId="8" fillId="0" borderId="0" xfId="0" applyNumberFormat="1" applyFont="1" applyAlignment="1">
      <alignment horizontal="justify" vertical="top"/>
    </xf>
    <xf numFmtId="175" fontId="19" fillId="0" borderId="0" xfId="0" applyNumberFormat="1" applyFont="1" applyAlignment="1">
      <alignment horizontal="justify" vertical="top"/>
    </xf>
    <xf numFmtId="0" fontId="19" fillId="25" borderId="0" xfId="276" quotePrefix="1" applyFont="1" applyFill="1" applyAlignment="1">
      <alignment horizontal="justify"/>
    </xf>
    <xf numFmtId="1" fontId="8" fillId="0" borderId="0" xfId="276" applyNumberFormat="1" applyFont="1" applyAlignment="1">
      <alignment horizontal="center"/>
    </xf>
    <xf numFmtId="0" fontId="75" fillId="0" borderId="0" xfId="276" applyFont="1" applyAlignment="1">
      <alignment horizontal="justify" vertical="center"/>
    </xf>
    <xf numFmtId="0" fontId="8" fillId="0" borderId="0" xfId="274" applyFont="1" applyAlignment="1">
      <alignment horizontal="center"/>
    </xf>
    <xf numFmtId="175" fontId="18" fillId="21" borderId="0" xfId="276" applyNumberFormat="1" applyFont="1" applyFill="1" applyAlignment="1">
      <alignment horizontal="justify" vertical="center"/>
    </xf>
    <xf numFmtId="0" fontId="19" fillId="25" borderId="0" xfId="276" quotePrefix="1" applyFont="1" applyFill="1" applyAlignment="1">
      <alignment horizontal="justify" vertical="top"/>
    </xf>
    <xf numFmtId="0" fontId="0" fillId="0" borderId="0" xfId="0" applyAlignment="1">
      <alignment horizontal="center"/>
    </xf>
    <xf numFmtId="0" fontId="0" fillId="0" borderId="0" xfId="0" applyAlignment="1">
      <alignment horizontal="right"/>
    </xf>
    <xf numFmtId="0" fontId="19" fillId="25" borderId="0" xfId="274" quotePrefix="1" applyFont="1" applyFill="1" applyAlignment="1">
      <alignment horizontal="justify" vertical="top"/>
    </xf>
    <xf numFmtId="175" fontId="18" fillId="21" borderId="0" xfId="276" applyNumberFormat="1" applyFont="1" applyFill="1" applyAlignment="1">
      <alignment horizontal="justify" vertical="top"/>
    </xf>
    <xf numFmtId="0" fontId="18" fillId="0" borderId="15" xfId="276" applyFont="1" applyBorder="1" applyAlignment="1">
      <alignment horizontal="justify" vertical="top"/>
    </xf>
    <xf numFmtId="0" fontId="18" fillId="0" borderId="0" xfId="276" applyFont="1" applyAlignment="1">
      <alignment horizontal="justify" vertical="top"/>
    </xf>
    <xf numFmtId="174" fontId="19" fillId="0" borderId="0" xfId="276" applyNumberFormat="1" applyFont="1" applyAlignment="1">
      <alignment horizontal="right"/>
    </xf>
    <xf numFmtId="175" fontId="18" fillId="0" borderId="0" xfId="276" applyNumberFormat="1" applyFont="1" applyAlignment="1">
      <alignment horizontal="justify" vertical="top"/>
    </xf>
    <xf numFmtId="174" fontId="18" fillId="0" borderId="0" xfId="276" applyNumberFormat="1" applyFont="1" applyAlignment="1">
      <alignment horizontal="right"/>
    </xf>
    <xf numFmtId="0" fontId="18" fillId="21" borderId="0" xfId="276" applyFont="1" applyFill="1" applyAlignment="1">
      <alignment horizontal="justify" vertical="top"/>
    </xf>
    <xf numFmtId="0" fontId="18" fillId="21" borderId="0" xfId="274" applyFont="1" applyFill="1" applyAlignment="1">
      <alignment horizontal="justify" vertical="top"/>
    </xf>
    <xf numFmtId="0" fontId="19" fillId="0" borderId="15" xfId="276" applyFont="1" applyBorder="1" applyAlignment="1">
      <alignment horizontal="justify" vertical="top"/>
    </xf>
    <xf numFmtId="0" fontId="67" fillId="0" borderId="0" xfId="274" applyFont="1" applyAlignment="1">
      <alignment horizontal="justify" vertical="top"/>
    </xf>
    <xf numFmtId="0" fontId="19" fillId="0" borderId="0" xfId="275" applyFont="1" applyAlignment="1">
      <alignment horizontal="justify" vertical="top"/>
    </xf>
    <xf numFmtId="0" fontId="19" fillId="0" borderId="0" xfId="274" applyFont="1" applyAlignment="1">
      <alignment horizontal="justify" vertical="top" wrapText="1"/>
    </xf>
    <xf numFmtId="0" fontId="18" fillId="0" borderId="0" xfId="274" applyFont="1" applyAlignment="1">
      <alignment horizontal="justify" vertical="top" wrapText="1"/>
    </xf>
    <xf numFmtId="49" fontId="19" fillId="0" borderId="0" xfId="274" applyNumberFormat="1" applyFont="1" applyAlignment="1">
      <alignment horizontal="justify" vertical="top"/>
    </xf>
    <xf numFmtId="175" fontId="19" fillId="0" borderId="0" xfId="274" applyNumberFormat="1" applyFont="1" applyAlignment="1">
      <alignment horizontal="justify" vertical="top"/>
    </xf>
    <xf numFmtId="0" fontId="0" fillId="0" borderId="0" xfId="0" applyAlignment="1">
      <alignment horizontal="justify"/>
    </xf>
    <xf numFmtId="0" fontId="85" fillId="0" borderId="0" xfId="0" applyFont="1"/>
    <xf numFmtId="0" fontId="86" fillId="33" borderId="16" xfId="0" applyFont="1" applyFill="1" applyBorder="1" applyAlignment="1">
      <alignment horizontal="center"/>
    </xf>
    <xf numFmtId="0" fontId="86" fillId="33" borderId="17" xfId="0" applyFont="1" applyFill="1" applyBorder="1" applyAlignment="1">
      <alignment horizontal="center"/>
    </xf>
    <xf numFmtId="0" fontId="86" fillId="33" borderId="18" xfId="0" applyFont="1" applyFill="1" applyBorder="1" applyAlignment="1">
      <alignment horizontal="center"/>
    </xf>
    <xf numFmtId="0" fontId="86" fillId="33" borderId="19" xfId="0" applyFont="1" applyFill="1" applyBorder="1" applyAlignment="1">
      <alignment horizontal="center"/>
    </xf>
    <xf numFmtId="0" fontId="86" fillId="0" borderId="0" xfId="0" applyFont="1" applyAlignment="1">
      <alignment horizontal="left"/>
    </xf>
    <xf numFmtId="49" fontId="87" fillId="0" borderId="0" xfId="0" applyNumberFormat="1" applyFont="1" applyAlignment="1">
      <alignment horizontal="left" vertical="center" wrapText="1"/>
    </xf>
    <xf numFmtId="1" fontId="76" fillId="0" borderId="22" xfId="0" applyNumberFormat="1" applyFont="1" applyBorder="1" applyAlignment="1">
      <alignment horizontal="center" vertical="center"/>
    </xf>
    <xf numFmtId="49" fontId="76" fillId="30" borderId="13" xfId="0" applyNumberFormat="1" applyFont="1" applyFill="1" applyBorder="1" applyAlignment="1" applyProtection="1">
      <alignment horizontal="left" vertical="top" wrapText="1"/>
      <protection locked="0"/>
    </xf>
    <xf numFmtId="0" fontId="76" fillId="0" borderId="22" xfId="0" applyFont="1" applyBorder="1" applyAlignment="1">
      <alignment horizontal="center" vertical="center"/>
    </xf>
    <xf numFmtId="0" fontId="76" fillId="30" borderId="13" xfId="0" applyFont="1" applyFill="1" applyBorder="1" applyAlignment="1" applyProtection="1">
      <alignment horizontal="left" vertical="top" wrapText="1"/>
      <protection locked="0"/>
    </xf>
    <xf numFmtId="0" fontId="76" fillId="0" borderId="23" xfId="0" applyFont="1" applyBorder="1" applyAlignment="1" applyProtection="1">
      <alignment horizontal="left" vertical="top" wrapText="1"/>
      <protection locked="0"/>
    </xf>
    <xf numFmtId="1" fontId="0" fillId="21" borderId="24" xfId="0" applyNumberFormat="1" applyFill="1" applyBorder="1" applyAlignment="1">
      <alignment horizontal="center"/>
    </xf>
    <xf numFmtId="0" fontId="88" fillId="21" borderId="14" xfId="0" applyFont="1" applyFill="1" applyBorder="1" applyAlignment="1">
      <alignment horizontal="right"/>
    </xf>
    <xf numFmtId="0" fontId="88" fillId="21" borderId="14" xfId="0" applyFont="1" applyFill="1" applyBorder="1" applyAlignment="1">
      <alignment horizontal="center"/>
    </xf>
    <xf numFmtId="0" fontId="89" fillId="33" borderId="25" xfId="0" applyFont="1" applyFill="1" applyBorder="1" applyAlignment="1">
      <alignment horizontal="center" vertical="top" wrapText="1"/>
    </xf>
    <xf numFmtId="0" fontId="89" fillId="33" borderId="26" xfId="0" applyFont="1" applyFill="1" applyBorder="1" applyAlignment="1">
      <alignment horizontal="center" vertical="center" wrapText="1"/>
    </xf>
    <xf numFmtId="0" fontId="89" fillId="33" borderId="27" xfId="0" applyFont="1" applyFill="1" applyBorder="1" applyAlignment="1">
      <alignment horizontal="center" vertical="center" wrapText="1"/>
    </xf>
    <xf numFmtId="180" fontId="89" fillId="33" borderId="28" xfId="0" applyNumberFormat="1" applyFont="1" applyFill="1" applyBorder="1" applyAlignment="1">
      <alignment horizontal="center" vertical="center" wrapText="1"/>
    </xf>
    <xf numFmtId="180" fontId="89" fillId="33" borderId="29" xfId="0" applyNumberFormat="1" applyFont="1" applyFill="1" applyBorder="1" applyAlignment="1">
      <alignment horizontal="center" vertical="center" wrapText="1"/>
    </xf>
    <xf numFmtId="0" fontId="85" fillId="0" borderId="13" xfId="0" applyFont="1" applyBorder="1" applyAlignment="1">
      <alignment horizontal="center" vertical="center"/>
    </xf>
    <xf numFmtId="0" fontId="85" fillId="0" borderId="13" xfId="0" applyFont="1" applyBorder="1" applyAlignment="1">
      <alignment horizontal="left" vertical="center" wrapText="1"/>
    </xf>
    <xf numFmtId="2" fontId="85" fillId="0" borderId="13" xfId="0" applyNumberFormat="1" applyFont="1" applyBorder="1" applyAlignment="1">
      <alignment horizontal="center" vertical="center"/>
    </xf>
    <xf numFmtId="0" fontId="85" fillId="21" borderId="30" xfId="0" applyFont="1" applyFill="1" applyBorder="1"/>
    <xf numFmtId="0" fontId="85" fillId="21" borderId="23" xfId="0" applyFont="1" applyFill="1" applyBorder="1" applyAlignment="1">
      <alignment horizontal="right"/>
    </xf>
    <xf numFmtId="0" fontId="85" fillId="21" borderId="23" xfId="0" applyFont="1" applyFill="1" applyBorder="1"/>
    <xf numFmtId="0" fontId="85" fillId="21" borderId="31" xfId="0" applyFont="1" applyFill="1" applyBorder="1"/>
    <xf numFmtId="0" fontId="18" fillId="21" borderId="15" xfId="276" applyFont="1" applyFill="1" applyBorder="1" applyAlignment="1">
      <alignment horizontal="left" vertical="top"/>
    </xf>
    <xf numFmtId="0" fontId="18" fillId="30" borderId="15" xfId="276" applyFont="1" applyFill="1" applyBorder="1" applyAlignment="1">
      <alignment horizontal="left" vertical="top"/>
    </xf>
    <xf numFmtId="0" fontId="8" fillId="21" borderId="15" xfId="276" applyFont="1" applyFill="1" applyBorder="1" applyAlignment="1">
      <alignment vertical="top"/>
    </xf>
    <xf numFmtId="0" fontId="28" fillId="0" borderId="0" xfId="0" applyFont="1"/>
    <xf numFmtId="0" fontId="68" fillId="0" borderId="0" xfId="0" applyFont="1" applyAlignment="1">
      <alignment horizontal="justify" vertical="center" wrapText="1"/>
    </xf>
    <xf numFmtId="0" fontId="19" fillId="0" borderId="0" xfId="276" applyFont="1" applyAlignment="1">
      <alignment horizontal="justify"/>
    </xf>
    <xf numFmtId="0" fontId="19" fillId="0" borderId="0" xfId="274" applyFont="1" applyAlignment="1">
      <alignment horizontal="justify"/>
    </xf>
    <xf numFmtId="0" fontId="8" fillId="0" borderId="0" xfId="276" applyFont="1" applyAlignment="1">
      <alignment horizontal="justify"/>
    </xf>
    <xf numFmtId="0" fontId="19" fillId="0" borderId="15" xfId="276" applyFont="1" applyBorder="1" applyAlignment="1">
      <alignment horizontal="justify"/>
    </xf>
    <xf numFmtId="174" fontId="19" fillId="0" borderId="0" xfId="276" applyNumberFormat="1" applyFont="1" applyAlignment="1">
      <alignment horizontal="justify"/>
    </xf>
    <xf numFmtId="174" fontId="18" fillId="0" borderId="0" xfId="276" applyNumberFormat="1" applyFont="1" applyAlignment="1">
      <alignment horizontal="justify"/>
    </xf>
    <xf numFmtId="4" fontId="19" fillId="0" borderId="0" xfId="276" applyNumberFormat="1" applyFont="1" applyAlignment="1">
      <alignment horizontal="justify"/>
    </xf>
    <xf numFmtId="0" fontId="19" fillId="0" borderId="0" xfId="276" applyFont="1" applyAlignment="1">
      <alignment horizontal="right" vertical="top"/>
    </xf>
    <xf numFmtId="2" fontId="71" fillId="0" borderId="0" xfId="0" applyNumberFormat="1" applyFont="1" applyAlignment="1">
      <alignment horizontal="center"/>
    </xf>
    <xf numFmtId="175" fontId="19" fillId="0" borderId="0" xfId="276" applyNumberFormat="1" applyFont="1" applyAlignment="1">
      <alignment horizontal="center" vertical="top"/>
    </xf>
    <xf numFmtId="181" fontId="76" fillId="0" borderId="22" xfId="0" applyNumberFormat="1" applyFont="1" applyBorder="1" applyAlignment="1">
      <alignment horizontal="right" vertical="center"/>
    </xf>
    <xf numFmtId="181" fontId="88" fillId="21" borderId="24" xfId="0" applyNumberFormat="1" applyFont="1" applyFill="1" applyBorder="1" applyAlignment="1">
      <alignment horizontal="center"/>
    </xf>
    <xf numFmtId="181" fontId="88" fillId="21" borderId="19" xfId="0" applyNumberFormat="1" applyFont="1" applyFill="1" applyBorder="1" applyAlignment="1">
      <alignment horizontal="right"/>
    </xf>
    <xf numFmtId="181" fontId="85" fillId="21" borderId="30" xfId="0" applyNumberFormat="1" applyFont="1" applyFill="1" applyBorder="1"/>
    <xf numFmtId="181" fontId="85" fillId="0" borderId="13" xfId="0" applyNumberFormat="1" applyFont="1" applyBorder="1" applyAlignment="1">
      <alignment horizontal="right" vertical="center"/>
    </xf>
    <xf numFmtId="181" fontId="88" fillId="21" borderId="31" xfId="0" applyNumberFormat="1" applyFont="1" applyFill="1" applyBorder="1" applyAlignment="1">
      <alignment horizontal="right"/>
    </xf>
    <xf numFmtId="181" fontId="85" fillId="0" borderId="13" xfId="0" applyNumberFormat="1" applyFont="1" applyBorder="1" applyAlignment="1" applyProtection="1">
      <alignment horizontal="center" vertical="center"/>
      <protection locked="0"/>
    </xf>
    <xf numFmtId="181" fontId="76" fillId="0" borderId="22" xfId="0" applyNumberFormat="1" applyFont="1" applyBorder="1" applyAlignment="1" applyProtection="1">
      <alignment horizontal="center" vertical="center"/>
      <protection locked="0"/>
    </xf>
    <xf numFmtId="176" fontId="56" fillId="0" borderId="0" xfId="0" applyNumberFormat="1" applyFont="1" applyAlignment="1" applyProtection="1">
      <alignment horizontal="center"/>
      <protection locked="0"/>
    </xf>
    <xf numFmtId="0" fontId="19" fillId="0" borderId="0" xfId="276" applyFont="1" applyAlignment="1" applyProtection="1">
      <alignment horizontal="center"/>
      <protection locked="0"/>
    </xf>
    <xf numFmtId="2" fontId="19" fillId="0" borderId="0" xfId="276" applyNumberFormat="1" applyFont="1" applyAlignment="1" applyProtection="1">
      <alignment horizontal="center"/>
      <protection locked="0"/>
    </xf>
    <xf numFmtId="2" fontId="56" fillId="0" borderId="0" xfId="0" applyNumberFormat="1" applyFont="1" applyAlignment="1" applyProtection="1">
      <alignment horizontal="center"/>
      <protection locked="0"/>
    </xf>
    <xf numFmtId="181" fontId="19" fillId="0" borderId="0" xfId="276" applyNumberFormat="1" applyFont="1" applyAlignment="1" applyProtection="1">
      <alignment horizontal="center"/>
      <protection locked="0"/>
    </xf>
    <xf numFmtId="2" fontId="18" fillId="0" borderId="0" xfId="276" applyNumberFormat="1" applyFont="1" applyAlignment="1" applyProtection="1">
      <alignment horizontal="center"/>
      <protection locked="0"/>
    </xf>
    <xf numFmtId="0" fontId="19" fillId="0" borderId="0" xfId="276" applyFont="1" applyAlignment="1" applyProtection="1">
      <alignment horizontal="center" vertical="top"/>
      <protection locked="0"/>
    </xf>
    <xf numFmtId="0" fontId="0" fillId="0" borderId="0" xfId="0" applyAlignment="1" applyProtection="1">
      <alignment horizontal="center"/>
      <protection locked="0"/>
    </xf>
    <xf numFmtId="0" fontId="18" fillId="21" borderId="0" xfId="274" applyFont="1" applyFill="1" applyAlignment="1">
      <alignment horizontal="justify" vertical="top"/>
    </xf>
    <xf numFmtId="176" fontId="18" fillId="21" borderId="0" xfId="276" applyNumberFormat="1" applyFont="1" applyFill="1" applyAlignment="1">
      <alignment horizontal="right"/>
    </xf>
    <xf numFmtId="0" fontId="18" fillId="21" borderId="0" xfId="276" applyFont="1" applyFill="1" applyAlignment="1">
      <alignment horizontal="justify" vertical="top"/>
    </xf>
    <xf numFmtId="176" fontId="18" fillId="29" borderId="0" xfId="276" applyNumberFormat="1" applyFont="1" applyFill="1" applyAlignment="1">
      <alignment horizontal="right"/>
    </xf>
    <xf numFmtId="2" fontId="18" fillId="23" borderId="0" xfId="276" applyNumberFormat="1" applyFont="1" applyFill="1" applyAlignment="1">
      <alignment horizontal="center"/>
    </xf>
    <xf numFmtId="0" fontId="78" fillId="25" borderId="0" xfId="0" quotePrefix="1" applyFont="1" applyFill="1" applyAlignment="1">
      <alignment horizontal="justify" vertical="top" wrapText="1"/>
    </xf>
    <xf numFmtId="0" fontId="19" fillId="25" borderId="0" xfId="0" applyFont="1" applyFill="1" applyAlignment="1">
      <alignment horizontal="justify" vertical="top" wrapText="1"/>
    </xf>
    <xf numFmtId="0" fontId="19" fillId="25" borderId="0" xfId="274" applyFont="1" applyFill="1" applyAlignment="1">
      <alignment horizontal="justify" vertical="top" wrapText="1"/>
    </xf>
    <xf numFmtId="0" fontId="19" fillId="25" borderId="0" xfId="274" applyFont="1" applyFill="1" applyAlignment="1">
      <alignment horizontal="justify" vertical="top"/>
    </xf>
    <xf numFmtId="1" fontId="18" fillId="23" borderId="0" xfId="274" applyNumberFormat="1" applyFont="1" applyFill="1" applyAlignment="1">
      <alignment horizontal="center"/>
    </xf>
    <xf numFmtId="0" fontId="19" fillId="27" borderId="0" xfId="0" applyFont="1" applyFill="1" applyAlignment="1">
      <alignment horizontal="justify" vertical="top"/>
    </xf>
    <xf numFmtId="0" fontId="70" fillId="0" borderId="0" xfId="276" applyFont="1" applyAlignment="1">
      <alignment horizontal="center" vertical="center"/>
    </xf>
    <xf numFmtId="0" fontId="19" fillId="25" borderId="0" xfId="276" applyFont="1" applyFill="1" applyAlignment="1">
      <alignment horizontal="justify" vertical="top" wrapText="1"/>
    </xf>
    <xf numFmtId="0" fontId="19" fillId="25" borderId="0" xfId="276" applyFont="1" applyFill="1" applyAlignment="1">
      <alignment horizontal="justify" vertical="top"/>
    </xf>
    <xf numFmtId="0" fontId="75" fillId="0" borderId="0" xfId="276" applyFont="1" applyAlignment="1">
      <alignment horizontal="justify" vertical="center"/>
    </xf>
    <xf numFmtId="0" fontId="0" fillId="25" borderId="0" xfId="276" applyFont="1" applyFill="1" applyAlignment="1">
      <alignment horizontal="justify" vertical="top" wrapText="1"/>
    </xf>
    <xf numFmtId="2" fontId="8" fillId="0" borderId="0" xfId="276" applyNumberFormat="1" applyFont="1" applyAlignment="1">
      <alignment horizontal="center"/>
    </xf>
    <xf numFmtId="1" fontId="18" fillId="23" borderId="0" xfId="276" applyNumberFormat="1" applyFont="1" applyFill="1" applyAlignment="1">
      <alignment horizontal="center"/>
    </xf>
    <xf numFmtId="0" fontId="0" fillId="25" borderId="0" xfId="274" applyFont="1" applyFill="1" applyAlignment="1">
      <alignment horizontal="justify" vertical="top" wrapText="1"/>
    </xf>
    <xf numFmtId="0" fontId="0" fillId="25" borderId="0" xfId="0" applyFill="1" applyAlignment="1">
      <alignment horizontal="justify" vertical="top" wrapText="1"/>
    </xf>
    <xf numFmtId="0" fontId="18" fillId="21" borderId="0" xfId="276" applyFont="1" applyFill="1" applyAlignment="1">
      <alignment horizontal="justify" vertical="center"/>
    </xf>
    <xf numFmtId="0" fontId="0" fillId="25" borderId="0" xfId="0" quotePrefix="1" applyFill="1" applyAlignment="1">
      <alignment horizontal="justify" vertical="top" wrapText="1"/>
    </xf>
    <xf numFmtId="0" fontId="19" fillId="21" borderId="0" xfId="276" applyFont="1" applyFill="1" applyAlignment="1">
      <alignment horizontal="justify" vertical="top"/>
    </xf>
    <xf numFmtId="0" fontId="78" fillId="21" borderId="0" xfId="276" applyFont="1" applyFill="1" applyAlignment="1">
      <alignment horizontal="justify" vertical="center"/>
    </xf>
    <xf numFmtId="0" fontId="8" fillId="25" borderId="0" xfId="276" applyFont="1" applyFill="1" applyAlignment="1">
      <alignment horizontal="justify" vertical="top" wrapText="1"/>
    </xf>
    <xf numFmtId="0" fontId="8" fillId="25" borderId="0" xfId="0" applyFont="1" applyFill="1" applyAlignment="1">
      <alignment horizontal="justify" vertical="top" wrapText="1"/>
    </xf>
    <xf numFmtId="0" fontId="19" fillId="25" borderId="0" xfId="276" applyFont="1" applyFill="1" applyAlignment="1">
      <alignment horizontal="justify"/>
    </xf>
    <xf numFmtId="0" fontId="19" fillId="25" borderId="0" xfId="0" quotePrefix="1" applyFont="1" applyFill="1" applyAlignment="1">
      <alignment horizontal="justify" vertical="top" wrapText="1"/>
    </xf>
    <xf numFmtId="0" fontId="78" fillId="21" borderId="0" xfId="276" applyFont="1" applyFill="1" applyAlignment="1">
      <alignment horizontal="justify" vertical="top"/>
    </xf>
    <xf numFmtId="2" fontId="71" fillId="22" borderId="0" xfId="0" applyNumberFormat="1" applyFont="1" applyFill="1" applyAlignment="1">
      <alignment horizontal="center"/>
    </xf>
    <xf numFmtId="0" fontId="18" fillId="28" borderId="0" xfId="0" applyFont="1" applyFill="1" applyAlignment="1">
      <alignment horizontal="justify" vertical="top" wrapText="1"/>
    </xf>
    <xf numFmtId="0" fontId="21" fillId="24" borderId="0" xfId="0" applyFont="1" applyFill="1" applyAlignment="1">
      <alignment horizontal="justify" vertical="top" wrapText="1"/>
    </xf>
    <xf numFmtId="0" fontId="71" fillId="24" borderId="0" xfId="0" applyFont="1" applyFill="1" applyAlignment="1">
      <alignment horizontal="justify" vertical="top" wrapText="1"/>
    </xf>
    <xf numFmtId="0" fontId="18" fillId="25" borderId="0" xfId="0" applyFont="1" applyFill="1" applyAlignment="1">
      <alignment horizontal="justify" vertical="top" wrapText="1"/>
    </xf>
    <xf numFmtId="0" fontId="18" fillId="26" borderId="0" xfId="0" applyFont="1" applyFill="1" applyAlignment="1">
      <alignment horizontal="justify" vertical="top" wrapText="1"/>
    </xf>
    <xf numFmtId="2" fontId="18" fillId="0" borderId="0" xfId="276" applyNumberFormat="1" applyFont="1" applyAlignment="1">
      <alignment horizontal="center"/>
    </xf>
    <xf numFmtId="0" fontId="78" fillId="28" borderId="0" xfId="0" applyFont="1" applyFill="1" applyAlignment="1">
      <alignment horizontal="justify" vertical="top" wrapText="1"/>
    </xf>
    <xf numFmtId="0" fontId="0" fillId="25" borderId="0" xfId="0" applyFill="1" applyAlignment="1">
      <alignment horizontal="left" vertical="top" wrapText="1"/>
    </xf>
    <xf numFmtId="0" fontId="19" fillId="0" borderId="0" xfId="274" applyFont="1" applyAlignment="1">
      <alignment horizontal="justify" vertical="top" wrapText="1"/>
    </xf>
    <xf numFmtId="0" fontId="73" fillId="0" borderId="0" xfId="274" applyFont="1" applyAlignment="1">
      <alignment horizontal="center" vertical="center" wrapText="1"/>
    </xf>
    <xf numFmtId="0" fontId="70" fillId="0" borderId="0" xfId="274" applyFont="1" applyAlignment="1">
      <alignment horizontal="center" vertical="top" wrapText="1"/>
    </xf>
    <xf numFmtId="0" fontId="18" fillId="0" borderId="0" xfId="274" quotePrefix="1" applyFont="1" applyAlignment="1">
      <alignment horizontal="justify" vertical="top" wrapText="1"/>
    </xf>
    <xf numFmtId="0" fontId="18" fillId="0" borderId="0" xfId="274" applyFont="1" applyAlignment="1">
      <alignment horizontal="justify" vertical="top" wrapText="1"/>
    </xf>
    <xf numFmtId="49" fontId="18" fillId="0" borderId="0" xfId="274" applyNumberFormat="1" applyFont="1" applyAlignment="1">
      <alignment horizontal="justify" vertical="center"/>
    </xf>
    <xf numFmtId="49" fontId="18" fillId="0" borderId="0" xfId="274" applyNumberFormat="1" applyFont="1" applyAlignment="1">
      <alignment horizontal="justify" vertical="top"/>
    </xf>
    <xf numFmtId="0" fontId="68" fillId="0" borderId="0" xfId="0" applyFont="1" applyAlignment="1">
      <alignment horizontal="justify" vertical="center" wrapText="1"/>
    </xf>
    <xf numFmtId="0" fontId="19" fillId="0" borderId="0" xfId="274" applyFont="1" applyAlignment="1">
      <alignment horizontal="justify" vertical="top"/>
    </xf>
    <xf numFmtId="0" fontId="19" fillId="0" borderId="0" xfId="276" applyFont="1" applyAlignment="1">
      <alignment horizontal="center" vertical="top"/>
    </xf>
    <xf numFmtId="0" fontId="8" fillId="25" borderId="0" xfId="274" applyFont="1" applyFill="1" applyAlignment="1">
      <alignment horizontal="justify" vertical="top" wrapText="1"/>
    </xf>
    <xf numFmtId="0" fontId="87" fillId="0" borderId="16" xfId="0" applyFont="1" applyBorder="1" applyAlignment="1">
      <alignment horizontal="center" vertical="center"/>
    </xf>
    <xf numFmtId="0" fontId="87" fillId="0" borderId="20" xfId="0" applyFont="1" applyBorder="1" applyAlignment="1">
      <alignment horizontal="center" vertical="center"/>
    </xf>
    <xf numFmtId="0" fontId="87" fillId="0" borderId="21" xfId="0" applyFont="1" applyBorder="1" applyAlignment="1">
      <alignment horizontal="center" vertical="center"/>
    </xf>
    <xf numFmtId="181" fontId="87" fillId="0" borderId="16" xfId="0" applyNumberFormat="1" applyFont="1" applyBorder="1" applyAlignment="1" applyProtection="1">
      <alignment horizontal="center" vertical="center"/>
      <protection locked="0"/>
    </xf>
    <xf numFmtId="181" fontId="87" fillId="0" borderId="20" xfId="0" applyNumberFormat="1" applyFont="1" applyBorder="1" applyAlignment="1" applyProtection="1">
      <alignment horizontal="center" vertical="center"/>
      <protection locked="0"/>
    </xf>
    <xf numFmtId="181" fontId="87" fillId="0" borderId="21" xfId="0" applyNumberFormat="1" applyFont="1" applyBorder="1" applyAlignment="1" applyProtection="1">
      <alignment horizontal="center" vertical="center"/>
      <protection locked="0"/>
    </xf>
    <xf numFmtId="181" fontId="87" fillId="0" borderId="16" xfId="0" applyNumberFormat="1" applyFont="1" applyBorder="1" applyAlignment="1">
      <alignment horizontal="right" vertical="center"/>
    </xf>
    <xf numFmtId="181" fontId="87" fillId="0" borderId="20" xfId="0" applyNumberFormat="1" applyFont="1" applyBorder="1" applyAlignment="1">
      <alignment horizontal="right" vertical="center"/>
    </xf>
    <xf numFmtId="181" fontId="87" fillId="0" borderId="21" xfId="0" applyNumberFormat="1" applyFont="1" applyBorder="1" applyAlignment="1">
      <alignment horizontal="right" vertical="center"/>
    </xf>
    <xf numFmtId="0" fontId="77" fillId="21" borderId="0" xfId="0" applyFont="1" applyFill="1" applyAlignment="1">
      <alignment horizontal="center"/>
    </xf>
    <xf numFmtId="0" fontId="0" fillId="21" borderId="0" xfId="0" applyFill="1" applyAlignment="1">
      <alignment horizontal="center"/>
    </xf>
  </cellXfs>
  <cellStyles count="1018">
    <cellStyle name="_BMS" xfId="68" xr:uid="{00000000-0005-0000-0000-000000000000}"/>
    <cellStyle name="_BMS_OTP banka-42hr7-p349-3-Valentić" xfId="69" xr:uid="{00000000-0005-0000-0000-000001000000}"/>
    <cellStyle name="_Enel-42hr6-p271-1-1" xfId="70" xr:uid="{00000000-0005-0000-0000-000002000000}"/>
    <cellStyle name="_naslovnica" xfId="71" xr:uid="{00000000-0005-0000-0000-000003000000}"/>
    <cellStyle name="_primjer ponude novi" xfId="72" xr:uid="{00000000-0005-0000-0000-000004000000}"/>
    <cellStyle name="_Stipić-42hr6-p271-4" xfId="73" xr:uid="{00000000-0005-0000-0000-000005000000}"/>
    <cellStyle name="_STRUJA" xfId="74" xr:uid="{00000000-0005-0000-0000-000006000000}"/>
    <cellStyle name="_STRUJA_OTP banka-42hr7-p349-3-Valentić" xfId="75" xr:uid="{00000000-0005-0000-0000-000007000000}"/>
    <cellStyle name="20% - Accent1 2" xfId="76" xr:uid="{00000000-0005-0000-0000-000008000000}"/>
    <cellStyle name="20% - Accent2 2" xfId="77" xr:uid="{00000000-0005-0000-0000-000009000000}"/>
    <cellStyle name="20% - Accent3 2" xfId="78" xr:uid="{00000000-0005-0000-0000-00000A000000}"/>
    <cellStyle name="20% - Accent4 2" xfId="79" xr:uid="{00000000-0005-0000-0000-00000B000000}"/>
    <cellStyle name="20% - Accent5 2" xfId="80" xr:uid="{00000000-0005-0000-0000-00000C000000}"/>
    <cellStyle name="20% - Accent6 2" xfId="81" xr:uid="{00000000-0005-0000-0000-00000D000000}"/>
    <cellStyle name="40% - Accent1 2" xfId="82" xr:uid="{00000000-0005-0000-0000-00000E000000}"/>
    <cellStyle name="40% - Accent2 2" xfId="83" xr:uid="{00000000-0005-0000-0000-00000F000000}"/>
    <cellStyle name="40% - Accent3 2" xfId="84" xr:uid="{00000000-0005-0000-0000-000010000000}"/>
    <cellStyle name="40% - Accent4 2" xfId="85" xr:uid="{00000000-0005-0000-0000-000011000000}"/>
    <cellStyle name="40% - Accent5 2" xfId="86" xr:uid="{00000000-0005-0000-0000-000012000000}"/>
    <cellStyle name="40% - Accent6 2" xfId="87" xr:uid="{00000000-0005-0000-0000-000013000000}"/>
    <cellStyle name="60% - Accent1 2" xfId="88" xr:uid="{00000000-0005-0000-0000-000014000000}"/>
    <cellStyle name="60% - Accent2 2" xfId="89" xr:uid="{00000000-0005-0000-0000-000015000000}"/>
    <cellStyle name="60% - Accent3 2" xfId="90" xr:uid="{00000000-0005-0000-0000-000016000000}"/>
    <cellStyle name="60% - Accent4 2" xfId="91" xr:uid="{00000000-0005-0000-0000-000017000000}"/>
    <cellStyle name="60% - Accent5 2" xfId="92" xr:uid="{00000000-0005-0000-0000-000018000000}"/>
    <cellStyle name="60% - Accent6 2" xfId="93" xr:uid="{00000000-0005-0000-0000-000019000000}"/>
    <cellStyle name="Accent1 2" xfId="94" xr:uid="{00000000-0005-0000-0000-00001A000000}"/>
    <cellStyle name="Accent2 2" xfId="95" xr:uid="{00000000-0005-0000-0000-00001B000000}"/>
    <cellStyle name="Accent3 2" xfId="96" xr:uid="{00000000-0005-0000-0000-00001C000000}"/>
    <cellStyle name="Accent4 2" xfId="97" xr:uid="{00000000-0005-0000-0000-00001D000000}"/>
    <cellStyle name="Accent5 2" xfId="98" xr:uid="{00000000-0005-0000-0000-00001E000000}"/>
    <cellStyle name="Accent6 2" xfId="99" xr:uid="{00000000-0005-0000-0000-00001F000000}"/>
    <cellStyle name="Bad 2" xfId="100" xr:uid="{00000000-0005-0000-0000-000020000000}"/>
    <cellStyle name="Bad 3" xfId="273" xr:uid="{00000000-0005-0000-0000-000021000000}"/>
    <cellStyle name="Calculation 2" xfId="101" xr:uid="{00000000-0005-0000-0000-000022000000}"/>
    <cellStyle name="Check Cell 2" xfId="102" xr:uid="{00000000-0005-0000-0000-000023000000}"/>
    <cellStyle name="Comma 11" xfId="103" xr:uid="{00000000-0005-0000-0000-000024000000}"/>
    <cellStyle name="Comma 2" xfId="33" xr:uid="{00000000-0005-0000-0000-000025000000}"/>
    <cellStyle name="Comma 2 2" xfId="25" xr:uid="{00000000-0005-0000-0000-000026000000}"/>
    <cellStyle name="Comma 2 2 2" xfId="241" xr:uid="{00000000-0005-0000-0000-000027000000}"/>
    <cellStyle name="Comma 2 2 3" xfId="256" xr:uid="{00000000-0005-0000-0000-000028000000}"/>
    <cellStyle name="Comma 2 2 4" xfId="225" xr:uid="{00000000-0005-0000-0000-000029000000}"/>
    <cellStyle name="Comma 2 2 5" xfId="304" xr:uid="{00000000-0005-0000-0000-00002A000000}"/>
    <cellStyle name="Comma 2 3" xfId="220" xr:uid="{00000000-0005-0000-0000-00002B000000}"/>
    <cellStyle name="Comma 2 3 2" xfId="344" xr:uid="{00000000-0005-0000-0000-00002C000000}"/>
    <cellStyle name="Comma 2 3 2 2" xfId="505" xr:uid="{00000000-0005-0000-0000-00002D000000}"/>
    <cellStyle name="Comma 2 3 2 2 2" xfId="828" xr:uid="{00000000-0005-0000-0000-00002E000000}"/>
    <cellStyle name="Comma 2 3 2 3" xfId="947" xr:uid="{00000000-0005-0000-0000-00002F000000}"/>
    <cellStyle name="Comma 2 3 2 4" xfId="682" xr:uid="{00000000-0005-0000-0000-000030000000}"/>
    <cellStyle name="Comma 2 3 3" xfId="374" xr:uid="{00000000-0005-0000-0000-000031000000}"/>
    <cellStyle name="Comma 2 3 3 2" xfId="534" xr:uid="{00000000-0005-0000-0000-000032000000}"/>
    <cellStyle name="Comma 2 3 3 2 2" xfId="857" xr:uid="{00000000-0005-0000-0000-000033000000}"/>
    <cellStyle name="Comma 2 3 3 3" xfId="976" xr:uid="{00000000-0005-0000-0000-000034000000}"/>
    <cellStyle name="Comma 2 3 3 4" xfId="711" xr:uid="{00000000-0005-0000-0000-000035000000}"/>
    <cellStyle name="Comma 2 3 4" xfId="404" xr:uid="{00000000-0005-0000-0000-000036000000}"/>
    <cellStyle name="Comma 2 3 4 2" xfId="564" xr:uid="{00000000-0005-0000-0000-000037000000}"/>
    <cellStyle name="Comma 2 3 4 2 2" xfId="887" xr:uid="{00000000-0005-0000-0000-000038000000}"/>
    <cellStyle name="Comma 2 3 4 3" xfId="1006" xr:uid="{00000000-0005-0000-0000-000039000000}"/>
    <cellStyle name="Comma 2 3 4 4" xfId="741" xr:uid="{00000000-0005-0000-0000-00003A000000}"/>
    <cellStyle name="Comma 2 3 5" xfId="312" xr:uid="{00000000-0005-0000-0000-00003B000000}"/>
    <cellStyle name="Comma 2 3 5 2" xfId="476" xr:uid="{00000000-0005-0000-0000-00003C000000}"/>
    <cellStyle name="Comma 2 3 5 2 2" xfId="799" xr:uid="{00000000-0005-0000-0000-00003D000000}"/>
    <cellStyle name="Comma 2 3 5 3" xfId="653" xr:uid="{00000000-0005-0000-0000-00003E000000}"/>
    <cellStyle name="Comma 2 3 6" xfId="447" xr:uid="{00000000-0005-0000-0000-00003F000000}"/>
    <cellStyle name="Comma 2 3 6 2" xfId="770" xr:uid="{00000000-0005-0000-0000-000040000000}"/>
    <cellStyle name="Comma 2 3 7" xfId="623" xr:uid="{00000000-0005-0000-0000-000041000000}"/>
    <cellStyle name="Comma 2 3 8" xfId="918" xr:uid="{00000000-0005-0000-0000-000042000000}"/>
    <cellStyle name="Comma 2 3 9" xfId="594" xr:uid="{00000000-0005-0000-0000-000043000000}"/>
    <cellStyle name="Comma 2 4" xfId="192" xr:uid="{00000000-0005-0000-0000-000044000000}"/>
    <cellStyle name="Comma 2 5" xfId="104" xr:uid="{00000000-0005-0000-0000-000045000000}"/>
    <cellStyle name="Comma 3" xfId="23" xr:uid="{00000000-0005-0000-0000-000046000000}"/>
    <cellStyle name="Comma 3 2" xfId="105" xr:uid="{00000000-0005-0000-0000-000047000000}"/>
    <cellStyle name="Comma 4" xfId="262" xr:uid="{00000000-0005-0000-0000-000048000000}"/>
    <cellStyle name="Comma 5" xfId="269" xr:uid="{00000000-0005-0000-0000-000049000000}"/>
    <cellStyle name="Comma 5 3" xfId="254" xr:uid="{00000000-0005-0000-0000-00004A000000}"/>
    <cellStyle name="Comma 6" xfId="279" xr:uid="{00000000-0005-0000-0000-00004B000000}"/>
    <cellStyle name="Comma 7" xfId="106" xr:uid="{00000000-0005-0000-0000-00004C000000}"/>
    <cellStyle name="Comma 8" xfId="386" xr:uid="{00000000-0005-0000-0000-00004D000000}"/>
    <cellStyle name="Comma 8 2" xfId="546" xr:uid="{00000000-0005-0000-0000-00004E000000}"/>
    <cellStyle name="Comma 8 2 2" xfId="869" xr:uid="{00000000-0005-0000-0000-00004F000000}"/>
    <cellStyle name="Comma 8 3" xfId="988" xr:uid="{00000000-0005-0000-0000-000050000000}"/>
    <cellStyle name="Comma 8 4" xfId="723" xr:uid="{00000000-0005-0000-0000-000051000000}"/>
    <cellStyle name="Currency 2" xfId="107" xr:uid="{00000000-0005-0000-0000-000052000000}"/>
    <cellStyle name="Currency 2 2" xfId="134" xr:uid="{00000000-0005-0000-0000-000053000000}"/>
    <cellStyle name="Currency 2 3" xfId="223" xr:uid="{00000000-0005-0000-0000-000054000000}"/>
    <cellStyle name="Currency 2 3 2" xfId="346" xr:uid="{00000000-0005-0000-0000-000055000000}"/>
    <cellStyle name="Currency 2 3 2 2" xfId="507" xr:uid="{00000000-0005-0000-0000-000056000000}"/>
    <cellStyle name="Currency 2 3 2 2 2" xfId="830" xr:uid="{00000000-0005-0000-0000-000057000000}"/>
    <cellStyle name="Currency 2 3 2 3" xfId="949" xr:uid="{00000000-0005-0000-0000-000058000000}"/>
    <cellStyle name="Currency 2 3 2 4" xfId="684" xr:uid="{00000000-0005-0000-0000-000059000000}"/>
    <cellStyle name="Currency 2 3 3" xfId="376" xr:uid="{00000000-0005-0000-0000-00005A000000}"/>
    <cellStyle name="Currency 2 3 3 2" xfId="536" xr:uid="{00000000-0005-0000-0000-00005B000000}"/>
    <cellStyle name="Currency 2 3 3 2 2" xfId="859" xr:uid="{00000000-0005-0000-0000-00005C000000}"/>
    <cellStyle name="Currency 2 3 3 3" xfId="978" xr:uid="{00000000-0005-0000-0000-00005D000000}"/>
    <cellStyle name="Currency 2 3 3 4" xfId="713" xr:uid="{00000000-0005-0000-0000-00005E000000}"/>
    <cellStyle name="Currency 2 3 4" xfId="406" xr:uid="{00000000-0005-0000-0000-00005F000000}"/>
    <cellStyle name="Currency 2 3 4 2" xfId="566" xr:uid="{00000000-0005-0000-0000-000060000000}"/>
    <cellStyle name="Currency 2 3 4 2 2" xfId="889" xr:uid="{00000000-0005-0000-0000-000061000000}"/>
    <cellStyle name="Currency 2 3 4 3" xfId="1008" xr:uid="{00000000-0005-0000-0000-000062000000}"/>
    <cellStyle name="Currency 2 3 4 4" xfId="743" xr:uid="{00000000-0005-0000-0000-000063000000}"/>
    <cellStyle name="Currency 2 3 5" xfId="314" xr:uid="{00000000-0005-0000-0000-000064000000}"/>
    <cellStyle name="Currency 2 3 5 2" xfId="478" xr:uid="{00000000-0005-0000-0000-000065000000}"/>
    <cellStyle name="Currency 2 3 5 2 2" xfId="801" xr:uid="{00000000-0005-0000-0000-000066000000}"/>
    <cellStyle name="Currency 2 3 5 3" xfId="655" xr:uid="{00000000-0005-0000-0000-000067000000}"/>
    <cellStyle name="Currency 2 3 6" xfId="449" xr:uid="{00000000-0005-0000-0000-000068000000}"/>
    <cellStyle name="Currency 2 3 6 2" xfId="772" xr:uid="{00000000-0005-0000-0000-000069000000}"/>
    <cellStyle name="Currency 2 3 7" xfId="625" xr:uid="{00000000-0005-0000-0000-00006A000000}"/>
    <cellStyle name="Currency 2 3 8" xfId="920" xr:uid="{00000000-0005-0000-0000-00006B000000}"/>
    <cellStyle name="Currency 2 3 9" xfId="596" xr:uid="{00000000-0005-0000-0000-00006C000000}"/>
    <cellStyle name="Currency 3" xfId="899" xr:uid="{00000000-0005-0000-0000-00006D000000}"/>
    <cellStyle name="Default_Uvuceni" xfId="108" xr:uid="{00000000-0005-0000-0000-00006E000000}"/>
    <cellStyle name="Excel Built-in Explanatory Text" xfId="210" xr:uid="{00000000-0005-0000-0000-00006F000000}"/>
    <cellStyle name="Excel Built-in Normal" xfId="218" xr:uid="{00000000-0005-0000-0000-000070000000}"/>
    <cellStyle name="Excel Built-in Normal 1" xfId="227" xr:uid="{00000000-0005-0000-0000-000071000000}"/>
    <cellStyle name="Explanatory Text 2" xfId="109" xr:uid="{00000000-0005-0000-0000-000072000000}"/>
    <cellStyle name="Followed Hyperlink 2" xfId="133" xr:uid="{00000000-0005-0000-0000-000073000000}"/>
    <cellStyle name="Good 2" xfId="110" xr:uid="{00000000-0005-0000-0000-000074000000}"/>
    <cellStyle name="Good 3" xfId="270" xr:uid="{00000000-0005-0000-0000-000075000000}"/>
    <cellStyle name="Heading 1 2" xfId="111" xr:uid="{00000000-0005-0000-0000-000076000000}"/>
    <cellStyle name="Heading 2 2" xfId="112" xr:uid="{00000000-0005-0000-0000-000077000000}"/>
    <cellStyle name="Heading 3 2" xfId="113" xr:uid="{00000000-0005-0000-0000-000078000000}"/>
    <cellStyle name="Heading 4 2" xfId="114" xr:uid="{00000000-0005-0000-0000-000079000000}"/>
    <cellStyle name="Hyperlink 2" xfId="115" xr:uid="{00000000-0005-0000-0000-00007A000000}"/>
    <cellStyle name="Hyperlink 3" xfId="116" xr:uid="{00000000-0005-0000-0000-00007B000000}"/>
    <cellStyle name="Hyperlink 4" xfId="65" xr:uid="{00000000-0005-0000-0000-00007C000000}"/>
    <cellStyle name="Hyperlink 5" xfId="137" xr:uid="{00000000-0005-0000-0000-00007D000000}"/>
    <cellStyle name="Hyperlink 8" xfId="118" xr:uid="{00000000-0005-0000-0000-00007E000000}"/>
    <cellStyle name="Input 2" xfId="119" xr:uid="{00000000-0005-0000-0000-00007F000000}"/>
    <cellStyle name="kolona A" xfId="120" xr:uid="{00000000-0005-0000-0000-000080000000}"/>
    <cellStyle name="kolona B" xfId="121" xr:uid="{00000000-0005-0000-0000-000081000000}"/>
    <cellStyle name="kolona C" xfId="122" xr:uid="{00000000-0005-0000-0000-000082000000}"/>
    <cellStyle name="kolona D" xfId="123" xr:uid="{00000000-0005-0000-0000-000083000000}"/>
    <cellStyle name="kolona E" xfId="124" xr:uid="{00000000-0005-0000-0000-000084000000}"/>
    <cellStyle name="kolona F" xfId="125" xr:uid="{00000000-0005-0000-0000-000085000000}"/>
    <cellStyle name="kolona G" xfId="126" xr:uid="{00000000-0005-0000-0000-000086000000}"/>
    <cellStyle name="kolona H" xfId="127" xr:uid="{00000000-0005-0000-0000-000087000000}"/>
    <cellStyle name="Linked Cell 2" xfId="128" xr:uid="{00000000-0005-0000-0000-000088000000}"/>
    <cellStyle name="Naslov 5" xfId="297" xr:uid="{00000000-0005-0000-0000-000089000000}"/>
    <cellStyle name="Neutral 2" xfId="129" xr:uid="{00000000-0005-0000-0000-00008A000000}"/>
    <cellStyle name="Neutral 3" xfId="130" xr:uid="{00000000-0005-0000-0000-00008B000000}"/>
    <cellStyle name="Normal - Style1" xfId="131" xr:uid="{00000000-0005-0000-0000-00008D000000}"/>
    <cellStyle name="Normal 1" xfId="132" xr:uid="{00000000-0005-0000-0000-00008E000000}"/>
    <cellStyle name="Normal 10" xfId="7" xr:uid="{00000000-0005-0000-0000-00008F000000}"/>
    <cellStyle name="Normal 10 10" xfId="66" xr:uid="{00000000-0005-0000-0000-000090000000}"/>
    <cellStyle name="Normal 10 107" xfId="18" xr:uid="{00000000-0005-0000-0000-000091000000}"/>
    <cellStyle name="Normal 10 2" xfId="9" xr:uid="{00000000-0005-0000-0000-000092000000}"/>
    <cellStyle name="Normal 10 2 2" xfId="228" xr:uid="{00000000-0005-0000-0000-000093000000}"/>
    <cellStyle name="Normal 11" xfId="19" xr:uid="{00000000-0005-0000-0000-000094000000}"/>
    <cellStyle name="Normal 11 2" xfId="257" xr:uid="{00000000-0005-0000-0000-000095000000}"/>
    <cellStyle name="Normal 11 3" xfId="191" xr:uid="{00000000-0005-0000-0000-000096000000}"/>
    <cellStyle name="Normal 11 3 2" xfId="339" xr:uid="{00000000-0005-0000-0000-000097000000}"/>
    <cellStyle name="Normal 11 3 2 2" xfId="500" xr:uid="{00000000-0005-0000-0000-000098000000}"/>
    <cellStyle name="Normal 11 3 2 2 2" xfId="823" xr:uid="{00000000-0005-0000-0000-000099000000}"/>
    <cellStyle name="Normal 11 3 2 3" xfId="942" xr:uid="{00000000-0005-0000-0000-00009A000000}"/>
    <cellStyle name="Normal 11 3 2 4" xfId="677" xr:uid="{00000000-0005-0000-0000-00009B000000}"/>
    <cellStyle name="Normal 11 3 3" xfId="369" xr:uid="{00000000-0005-0000-0000-00009C000000}"/>
    <cellStyle name="Normal 11 3 3 2" xfId="529" xr:uid="{00000000-0005-0000-0000-00009D000000}"/>
    <cellStyle name="Normal 11 3 3 2 2" xfId="852" xr:uid="{00000000-0005-0000-0000-00009E000000}"/>
    <cellStyle name="Normal 11 3 3 3" xfId="971" xr:uid="{00000000-0005-0000-0000-00009F000000}"/>
    <cellStyle name="Normal 11 3 3 4" xfId="706" xr:uid="{00000000-0005-0000-0000-0000A0000000}"/>
    <cellStyle name="Normal 11 3 4" xfId="399" xr:uid="{00000000-0005-0000-0000-0000A1000000}"/>
    <cellStyle name="Normal 11 3 4 2" xfId="559" xr:uid="{00000000-0005-0000-0000-0000A2000000}"/>
    <cellStyle name="Normal 11 3 4 2 2" xfId="882" xr:uid="{00000000-0005-0000-0000-0000A3000000}"/>
    <cellStyle name="Normal 11 3 4 3" xfId="1001" xr:uid="{00000000-0005-0000-0000-0000A4000000}"/>
    <cellStyle name="Normal 11 3 4 4" xfId="736" xr:uid="{00000000-0005-0000-0000-0000A5000000}"/>
    <cellStyle name="Normal 11 3 5" xfId="305" xr:uid="{00000000-0005-0000-0000-0000A6000000}"/>
    <cellStyle name="Normal 11 3 5 2" xfId="471" xr:uid="{00000000-0005-0000-0000-0000A7000000}"/>
    <cellStyle name="Normal 11 3 5 2 2" xfId="794" xr:uid="{00000000-0005-0000-0000-0000A8000000}"/>
    <cellStyle name="Normal 11 3 5 3" xfId="648" xr:uid="{00000000-0005-0000-0000-0000A9000000}"/>
    <cellStyle name="Normal 11 3 6" xfId="442" xr:uid="{00000000-0005-0000-0000-0000AA000000}"/>
    <cellStyle name="Normal 11 3 6 2" xfId="765" xr:uid="{00000000-0005-0000-0000-0000AB000000}"/>
    <cellStyle name="Normal 11 3 7" xfId="618" xr:uid="{00000000-0005-0000-0000-0000AC000000}"/>
    <cellStyle name="Normal 11 3 8" xfId="913" xr:uid="{00000000-0005-0000-0000-0000AD000000}"/>
    <cellStyle name="Normal 11 3 9" xfId="589" xr:uid="{00000000-0005-0000-0000-0000AE000000}"/>
    <cellStyle name="Normal 11 4" xfId="203" xr:uid="{00000000-0005-0000-0000-0000AF000000}"/>
    <cellStyle name="Normal 12" xfId="260" xr:uid="{00000000-0005-0000-0000-0000B0000000}"/>
    <cellStyle name="Normal 12 2" xfId="234" xr:uid="{00000000-0005-0000-0000-0000B1000000}"/>
    <cellStyle name="Normal 13" xfId="261" xr:uid="{00000000-0005-0000-0000-0000B2000000}"/>
    <cellStyle name="Normal 13 2" xfId="307" xr:uid="{00000000-0005-0000-0000-0000B3000000}"/>
    <cellStyle name="Normal 14" xfId="5" xr:uid="{00000000-0005-0000-0000-0000B4000000}"/>
    <cellStyle name="Normal 14 2" xfId="16" xr:uid="{00000000-0005-0000-0000-0000B5000000}"/>
    <cellStyle name="Normal 15" xfId="193" xr:uid="{00000000-0005-0000-0000-0000B6000000}"/>
    <cellStyle name="Normal 15 2" xfId="340" xr:uid="{00000000-0005-0000-0000-0000B7000000}"/>
    <cellStyle name="Normal 15 2 2" xfId="501" xr:uid="{00000000-0005-0000-0000-0000B8000000}"/>
    <cellStyle name="Normal 15 2 2 2" xfId="824" xr:uid="{00000000-0005-0000-0000-0000B9000000}"/>
    <cellStyle name="Normal 15 2 3" xfId="943" xr:uid="{00000000-0005-0000-0000-0000BA000000}"/>
    <cellStyle name="Normal 15 2 4" xfId="678" xr:uid="{00000000-0005-0000-0000-0000BB000000}"/>
    <cellStyle name="Normal 15 3" xfId="370" xr:uid="{00000000-0005-0000-0000-0000BC000000}"/>
    <cellStyle name="Normal 15 3 2" xfId="530" xr:uid="{00000000-0005-0000-0000-0000BD000000}"/>
    <cellStyle name="Normal 15 3 2 2" xfId="853" xr:uid="{00000000-0005-0000-0000-0000BE000000}"/>
    <cellStyle name="Normal 15 3 3" xfId="972" xr:uid="{00000000-0005-0000-0000-0000BF000000}"/>
    <cellStyle name="Normal 15 3 4" xfId="707" xr:uid="{00000000-0005-0000-0000-0000C0000000}"/>
    <cellStyle name="Normal 15 4" xfId="400" xr:uid="{00000000-0005-0000-0000-0000C1000000}"/>
    <cellStyle name="Normal 15 4 2" xfId="560" xr:uid="{00000000-0005-0000-0000-0000C2000000}"/>
    <cellStyle name="Normal 15 4 2 2" xfId="883" xr:uid="{00000000-0005-0000-0000-0000C3000000}"/>
    <cellStyle name="Normal 15 4 3" xfId="1002" xr:uid="{00000000-0005-0000-0000-0000C4000000}"/>
    <cellStyle name="Normal 15 4 4" xfId="737" xr:uid="{00000000-0005-0000-0000-0000C5000000}"/>
    <cellStyle name="Normal 15 5" xfId="306" xr:uid="{00000000-0005-0000-0000-0000C6000000}"/>
    <cellStyle name="Normal 15 5 2" xfId="472" xr:uid="{00000000-0005-0000-0000-0000C7000000}"/>
    <cellStyle name="Normal 15 5 2 2" xfId="795" xr:uid="{00000000-0005-0000-0000-0000C8000000}"/>
    <cellStyle name="Normal 15 5 3" xfId="649" xr:uid="{00000000-0005-0000-0000-0000C9000000}"/>
    <cellStyle name="Normal 15 6" xfId="443" xr:uid="{00000000-0005-0000-0000-0000CA000000}"/>
    <cellStyle name="Normal 15 6 2" xfId="766" xr:uid="{00000000-0005-0000-0000-0000CB000000}"/>
    <cellStyle name="Normal 15 7" xfId="619" xr:uid="{00000000-0005-0000-0000-0000CC000000}"/>
    <cellStyle name="Normal 15 8" xfId="914" xr:uid="{00000000-0005-0000-0000-0000CD000000}"/>
    <cellStyle name="Normal 15 9" xfId="590" xr:uid="{00000000-0005-0000-0000-0000CE000000}"/>
    <cellStyle name="Normal 16" xfId="268" xr:uid="{00000000-0005-0000-0000-0000CF000000}"/>
    <cellStyle name="Normal 16 2" xfId="194" xr:uid="{00000000-0005-0000-0000-0000D0000000}"/>
    <cellStyle name="Normal 16 3" xfId="280" xr:uid="{00000000-0005-0000-0000-0000D1000000}"/>
    <cellStyle name="Normal 16 4" xfId="356" xr:uid="{00000000-0005-0000-0000-0000D2000000}"/>
    <cellStyle name="Normal 16 5" xfId="326" xr:uid="{00000000-0005-0000-0000-0000D3000000}"/>
    <cellStyle name="Normal 16 6" xfId="635" xr:uid="{00000000-0005-0000-0000-0000D4000000}"/>
    <cellStyle name="Normal 17" xfId="195" xr:uid="{00000000-0005-0000-0000-0000D5000000}"/>
    <cellStyle name="Normal 18" xfId="274" xr:uid="{00000000-0005-0000-0000-0000D6000000}"/>
    <cellStyle name="Normal 18 2" xfId="325" xr:uid="{00000000-0005-0000-0000-0000D7000000}"/>
    <cellStyle name="Normal 19" xfId="418" xr:uid="{00000000-0005-0000-0000-0000D8000000}"/>
    <cellStyle name="Normal 2" xfId="3" xr:uid="{00000000-0005-0000-0000-0000D9000000}"/>
    <cellStyle name="Normal 2 2" xfId="15" xr:uid="{00000000-0005-0000-0000-0000DA000000}"/>
    <cellStyle name="Normal 2 2 2" xfId="8" xr:uid="{00000000-0005-0000-0000-0000DB000000}"/>
    <cellStyle name="Normal 2 2 2 2" xfId="64" xr:uid="{00000000-0005-0000-0000-0000DC000000}"/>
    <cellStyle name="Normal 2 2 2 2 2" xfId="202" xr:uid="{00000000-0005-0000-0000-0000DD000000}"/>
    <cellStyle name="Normal 2 2 2 2 3" xfId="217" xr:uid="{00000000-0005-0000-0000-0000DE000000}"/>
    <cellStyle name="Normal 2 2 3" xfId="248" xr:uid="{00000000-0005-0000-0000-0000DF000000}"/>
    <cellStyle name="Normal 2 2 4" xfId="136" xr:uid="{00000000-0005-0000-0000-0000E0000000}"/>
    <cellStyle name="Normal 2 3" xfId="138" xr:uid="{00000000-0005-0000-0000-0000E1000000}"/>
    <cellStyle name="Normal 2 3 2" xfId="197" xr:uid="{00000000-0005-0000-0000-0000E2000000}"/>
    <cellStyle name="Normal 2 3 3" xfId="252" xr:uid="{00000000-0005-0000-0000-0000E3000000}"/>
    <cellStyle name="Normal 2 3 3 2" xfId="352" xr:uid="{00000000-0005-0000-0000-0000E4000000}"/>
    <cellStyle name="Normal 2 3 3 2 2" xfId="513" xr:uid="{00000000-0005-0000-0000-0000E5000000}"/>
    <cellStyle name="Normal 2 3 3 2 2 2" xfId="836" xr:uid="{00000000-0005-0000-0000-0000E6000000}"/>
    <cellStyle name="Normal 2 3 3 2 3" xfId="955" xr:uid="{00000000-0005-0000-0000-0000E7000000}"/>
    <cellStyle name="Normal 2 3 3 2 4" xfId="690" xr:uid="{00000000-0005-0000-0000-0000E8000000}"/>
    <cellStyle name="Normal 2 3 3 3" xfId="382" xr:uid="{00000000-0005-0000-0000-0000E9000000}"/>
    <cellStyle name="Normal 2 3 3 3 2" xfId="542" xr:uid="{00000000-0005-0000-0000-0000EA000000}"/>
    <cellStyle name="Normal 2 3 3 3 2 2" xfId="865" xr:uid="{00000000-0005-0000-0000-0000EB000000}"/>
    <cellStyle name="Normal 2 3 3 3 3" xfId="984" xr:uid="{00000000-0005-0000-0000-0000EC000000}"/>
    <cellStyle name="Normal 2 3 3 3 4" xfId="719" xr:uid="{00000000-0005-0000-0000-0000ED000000}"/>
    <cellStyle name="Normal 2 3 3 4" xfId="412" xr:uid="{00000000-0005-0000-0000-0000EE000000}"/>
    <cellStyle name="Normal 2 3 3 4 2" xfId="572" xr:uid="{00000000-0005-0000-0000-0000EF000000}"/>
    <cellStyle name="Normal 2 3 3 4 2 2" xfId="895" xr:uid="{00000000-0005-0000-0000-0000F0000000}"/>
    <cellStyle name="Normal 2 3 3 4 3" xfId="1014" xr:uid="{00000000-0005-0000-0000-0000F1000000}"/>
    <cellStyle name="Normal 2 3 3 4 4" xfId="749" xr:uid="{00000000-0005-0000-0000-0000F2000000}"/>
    <cellStyle name="Normal 2 3 3 5" xfId="320" xr:uid="{00000000-0005-0000-0000-0000F3000000}"/>
    <cellStyle name="Normal 2 3 3 5 2" xfId="484" xr:uid="{00000000-0005-0000-0000-0000F4000000}"/>
    <cellStyle name="Normal 2 3 3 5 2 2" xfId="807" xr:uid="{00000000-0005-0000-0000-0000F5000000}"/>
    <cellStyle name="Normal 2 3 3 5 3" xfId="661" xr:uid="{00000000-0005-0000-0000-0000F6000000}"/>
    <cellStyle name="Normal 2 3 3 6" xfId="455" xr:uid="{00000000-0005-0000-0000-0000F7000000}"/>
    <cellStyle name="Normal 2 3 3 6 2" xfId="778" xr:uid="{00000000-0005-0000-0000-0000F8000000}"/>
    <cellStyle name="Normal 2 3 3 7" xfId="631" xr:uid="{00000000-0005-0000-0000-0000F9000000}"/>
    <cellStyle name="Normal 2 3 3 8" xfId="926" xr:uid="{00000000-0005-0000-0000-0000FA000000}"/>
    <cellStyle name="Normal 2 3 3 9" xfId="602" xr:uid="{00000000-0005-0000-0000-0000FB000000}"/>
    <cellStyle name="Normal 2 3 4" xfId="420" xr:uid="{00000000-0005-0000-0000-0000FC000000}"/>
    <cellStyle name="Normal 2 4" xfId="36" xr:uid="{00000000-0005-0000-0000-0000FD000000}"/>
    <cellStyle name="Normal 2 4 2" xfId="208" xr:uid="{00000000-0005-0000-0000-0000FE000000}"/>
    <cellStyle name="Normal 2 4 3" xfId="253" xr:uid="{00000000-0005-0000-0000-0000FF000000}"/>
    <cellStyle name="Normal 2 4 3 2" xfId="353" xr:uid="{00000000-0005-0000-0000-000000010000}"/>
    <cellStyle name="Normal 2 4 3 2 2" xfId="514" xr:uid="{00000000-0005-0000-0000-000001010000}"/>
    <cellStyle name="Normal 2 4 3 2 2 2" xfId="837" xr:uid="{00000000-0005-0000-0000-000002010000}"/>
    <cellStyle name="Normal 2 4 3 2 3" xfId="956" xr:uid="{00000000-0005-0000-0000-000003010000}"/>
    <cellStyle name="Normal 2 4 3 2 4" xfId="691" xr:uid="{00000000-0005-0000-0000-000004010000}"/>
    <cellStyle name="Normal 2 4 3 3" xfId="383" xr:uid="{00000000-0005-0000-0000-000005010000}"/>
    <cellStyle name="Normal 2 4 3 3 2" xfId="543" xr:uid="{00000000-0005-0000-0000-000006010000}"/>
    <cellStyle name="Normal 2 4 3 3 2 2" xfId="866" xr:uid="{00000000-0005-0000-0000-000007010000}"/>
    <cellStyle name="Normal 2 4 3 3 3" xfId="985" xr:uid="{00000000-0005-0000-0000-000008010000}"/>
    <cellStyle name="Normal 2 4 3 3 4" xfId="720" xr:uid="{00000000-0005-0000-0000-000009010000}"/>
    <cellStyle name="Normal 2 4 3 4" xfId="413" xr:uid="{00000000-0005-0000-0000-00000A010000}"/>
    <cellStyle name="Normal 2 4 3 4 2" xfId="573" xr:uid="{00000000-0005-0000-0000-00000B010000}"/>
    <cellStyle name="Normal 2 4 3 4 2 2" xfId="896" xr:uid="{00000000-0005-0000-0000-00000C010000}"/>
    <cellStyle name="Normal 2 4 3 4 3" xfId="1015" xr:uid="{00000000-0005-0000-0000-00000D010000}"/>
    <cellStyle name="Normal 2 4 3 4 4" xfId="750" xr:uid="{00000000-0005-0000-0000-00000E010000}"/>
    <cellStyle name="Normal 2 4 3 5" xfId="321" xr:uid="{00000000-0005-0000-0000-00000F010000}"/>
    <cellStyle name="Normal 2 4 3 5 2" xfId="485" xr:uid="{00000000-0005-0000-0000-000010010000}"/>
    <cellStyle name="Normal 2 4 3 5 2 2" xfId="808" xr:uid="{00000000-0005-0000-0000-000011010000}"/>
    <cellStyle name="Normal 2 4 3 5 3" xfId="662" xr:uid="{00000000-0005-0000-0000-000012010000}"/>
    <cellStyle name="Normal 2 4 3 6" xfId="456" xr:uid="{00000000-0005-0000-0000-000013010000}"/>
    <cellStyle name="Normal 2 4 3 6 2" xfId="779" xr:uid="{00000000-0005-0000-0000-000014010000}"/>
    <cellStyle name="Normal 2 4 3 7" xfId="632" xr:uid="{00000000-0005-0000-0000-000015010000}"/>
    <cellStyle name="Normal 2 4 3 8" xfId="927" xr:uid="{00000000-0005-0000-0000-000016010000}"/>
    <cellStyle name="Normal 2 4 3 9" xfId="603" xr:uid="{00000000-0005-0000-0000-000017010000}"/>
    <cellStyle name="Normal 2 5" xfId="196" xr:uid="{00000000-0005-0000-0000-000018010000}"/>
    <cellStyle name="Normal 2 6" xfId="226" xr:uid="{00000000-0005-0000-0000-000019010000}"/>
    <cellStyle name="Normal 2 7" xfId="135" xr:uid="{00000000-0005-0000-0000-00001A010000}"/>
    <cellStyle name="Normal 2 8" xfId="263" xr:uid="{00000000-0005-0000-0000-00001B010000}"/>
    <cellStyle name="Normal 2 8 2" xfId="283" xr:uid="{00000000-0005-0000-0000-00001C010000}"/>
    <cellStyle name="Normal 2 9" xfId="272" xr:uid="{00000000-0005-0000-0000-00001D010000}"/>
    <cellStyle name="Normal 2_primjer prednjice ponude 01-04-2009" xfId="139" xr:uid="{00000000-0005-0000-0000-00001E010000}"/>
    <cellStyle name="Normal 20" xfId="6" xr:uid="{00000000-0005-0000-0000-00001F010000}"/>
    <cellStyle name="Normal 20 10" xfId="902" xr:uid="{00000000-0005-0000-0000-000020010000}"/>
    <cellStyle name="Normal 20 11" xfId="578" xr:uid="{00000000-0005-0000-0000-000021010000}"/>
    <cellStyle name="Normal 20 2" xfId="62" xr:uid="{00000000-0005-0000-0000-000022010000}"/>
    <cellStyle name="Normal 20 2 2" xfId="338" xr:uid="{00000000-0005-0000-0000-000023010000}"/>
    <cellStyle name="Normal 20 2 2 2" xfId="499" xr:uid="{00000000-0005-0000-0000-000024010000}"/>
    <cellStyle name="Normal 20 2 2 2 2" xfId="822" xr:uid="{00000000-0005-0000-0000-000025010000}"/>
    <cellStyle name="Normal 20 2 2 3" xfId="941" xr:uid="{00000000-0005-0000-0000-000026010000}"/>
    <cellStyle name="Normal 20 2 2 4" xfId="676" xr:uid="{00000000-0005-0000-0000-000027010000}"/>
    <cellStyle name="Normal 20 2 3" xfId="368" xr:uid="{00000000-0005-0000-0000-000028010000}"/>
    <cellStyle name="Normal 20 2 3 2" xfId="528" xr:uid="{00000000-0005-0000-0000-000029010000}"/>
    <cellStyle name="Normal 20 2 3 2 2" xfId="851" xr:uid="{00000000-0005-0000-0000-00002A010000}"/>
    <cellStyle name="Normal 20 2 3 3" xfId="970" xr:uid="{00000000-0005-0000-0000-00002B010000}"/>
    <cellStyle name="Normal 20 2 3 4" xfId="705" xr:uid="{00000000-0005-0000-0000-00002C010000}"/>
    <cellStyle name="Normal 20 2 4" xfId="398" xr:uid="{00000000-0005-0000-0000-00002D010000}"/>
    <cellStyle name="Normal 20 2 4 2" xfId="558" xr:uid="{00000000-0005-0000-0000-00002E010000}"/>
    <cellStyle name="Normal 20 2 4 2 2" xfId="881" xr:uid="{00000000-0005-0000-0000-00002F010000}"/>
    <cellStyle name="Normal 20 2 4 3" xfId="1000" xr:uid="{00000000-0005-0000-0000-000030010000}"/>
    <cellStyle name="Normal 20 2 4 4" xfId="735" xr:uid="{00000000-0005-0000-0000-000031010000}"/>
    <cellStyle name="Normal 20 2 5" xfId="299" xr:uid="{00000000-0005-0000-0000-000032010000}"/>
    <cellStyle name="Normal 20 2 5 2" xfId="470" xr:uid="{00000000-0005-0000-0000-000033010000}"/>
    <cellStyle name="Normal 20 2 5 2 2" xfId="793" xr:uid="{00000000-0005-0000-0000-000034010000}"/>
    <cellStyle name="Normal 20 2 5 3" xfId="647" xr:uid="{00000000-0005-0000-0000-000035010000}"/>
    <cellStyle name="Normal 20 2 6" xfId="441" xr:uid="{00000000-0005-0000-0000-000036010000}"/>
    <cellStyle name="Normal 20 2 6 2" xfId="764" xr:uid="{00000000-0005-0000-0000-000037010000}"/>
    <cellStyle name="Normal 20 2 7" xfId="617" xr:uid="{00000000-0005-0000-0000-000038010000}"/>
    <cellStyle name="Normal 20 2 8" xfId="912" xr:uid="{00000000-0005-0000-0000-000039010000}"/>
    <cellStyle name="Normal 20 2 9" xfId="588" xr:uid="{00000000-0005-0000-0000-00003A010000}"/>
    <cellStyle name="Normal 20 3" xfId="328" xr:uid="{00000000-0005-0000-0000-00003B010000}"/>
    <cellStyle name="Normal 20 3 2" xfId="489" xr:uid="{00000000-0005-0000-0000-00003C010000}"/>
    <cellStyle name="Normal 20 3 2 2" xfId="812" xr:uid="{00000000-0005-0000-0000-00003D010000}"/>
    <cellStyle name="Normal 20 3 3" xfId="931" xr:uid="{00000000-0005-0000-0000-00003E010000}"/>
    <cellStyle name="Normal 20 3 4" xfId="666" xr:uid="{00000000-0005-0000-0000-00003F010000}"/>
    <cellStyle name="Normal 20 4" xfId="358" xr:uid="{00000000-0005-0000-0000-000040010000}"/>
    <cellStyle name="Normal 20 4 2" xfId="518" xr:uid="{00000000-0005-0000-0000-000041010000}"/>
    <cellStyle name="Normal 20 4 2 2" xfId="841" xr:uid="{00000000-0005-0000-0000-000042010000}"/>
    <cellStyle name="Normal 20 4 3" xfId="960" xr:uid="{00000000-0005-0000-0000-000043010000}"/>
    <cellStyle name="Normal 20 4 4" xfId="695" xr:uid="{00000000-0005-0000-0000-000044010000}"/>
    <cellStyle name="Normal 20 5" xfId="388" xr:uid="{00000000-0005-0000-0000-000045010000}"/>
    <cellStyle name="Normal 20 5 2" xfId="548" xr:uid="{00000000-0005-0000-0000-000046010000}"/>
    <cellStyle name="Normal 20 5 2 2" xfId="871" xr:uid="{00000000-0005-0000-0000-000047010000}"/>
    <cellStyle name="Normal 20 5 3" xfId="990" xr:uid="{00000000-0005-0000-0000-000048010000}"/>
    <cellStyle name="Normal 20 5 4" xfId="725" xr:uid="{00000000-0005-0000-0000-000049010000}"/>
    <cellStyle name="Normal 20 6" xfId="286" xr:uid="{00000000-0005-0000-0000-00004A010000}"/>
    <cellStyle name="Normal 20 6 2" xfId="460" xr:uid="{00000000-0005-0000-0000-00004B010000}"/>
    <cellStyle name="Normal 20 6 2 2" xfId="783" xr:uid="{00000000-0005-0000-0000-00004C010000}"/>
    <cellStyle name="Normal 20 6 3" xfId="637" xr:uid="{00000000-0005-0000-0000-00004D010000}"/>
    <cellStyle name="Normal 20 7" xfId="301" xr:uid="{00000000-0005-0000-0000-00004E010000}"/>
    <cellStyle name="Normal 20 8" xfId="431" xr:uid="{00000000-0005-0000-0000-00004F010000}"/>
    <cellStyle name="Normal 20 8 2" xfId="754" xr:uid="{00000000-0005-0000-0000-000050010000}"/>
    <cellStyle name="Normal 20 9" xfId="607" xr:uid="{00000000-0005-0000-0000-000051010000}"/>
    <cellStyle name="Normal 21" xfId="576" xr:uid="{00000000-0005-0000-0000-000052010000}"/>
    <cellStyle name="Normal 21 2" xfId="900" xr:uid="{00000000-0005-0000-0000-000053010000}"/>
    <cellStyle name="Normal 22" xfId="419" xr:uid="{00000000-0005-0000-0000-000054010000}"/>
    <cellStyle name="Normal 227" xfId="10" xr:uid="{00000000-0005-0000-0000-000055010000}"/>
    <cellStyle name="Normal 228 2" xfId="12" xr:uid="{00000000-0005-0000-0000-000056010000}"/>
    <cellStyle name="Normal 228 4" xfId="21" xr:uid="{00000000-0005-0000-0000-000057010000}"/>
    <cellStyle name="Normal 25" xfId="296" xr:uid="{00000000-0005-0000-0000-000058010000}"/>
    <cellStyle name="Normal 27" xfId="140" xr:uid="{00000000-0005-0000-0000-000059010000}"/>
    <cellStyle name="Normal 29" xfId="308" xr:uid="{00000000-0005-0000-0000-00005A010000}"/>
    <cellStyle name="Normal 3" xfId="28" xr:uid="{00000000-0005-0000-0000-00005B010000}"/>
    <cellStyle name="Normal 3 10 4" xfId="231" xr:uid="{00000000-0005-0000-0000-00005C010000}"/>
    <cellStyle name="Normal 3 11" xfId="233" xr:uid="{00000000-0005-0000-0000-00005D010000}"/>
    <cellStyle name="Normal 3 13" xfId="142" xr:uid="{00000000-0005-0000-0000-00005E010000}"/>
    <cellStyle name="Normal 3 18" xfId="143" xr:uid="{00000000-0005-0000-0000-00005F010000}"/>
    <cellStyle name="Normal 3 2" xfId="224" xr:uid="{00000000-0005-0000-0000-000060010000}"/>
    <cellStyle name="Normal 3 2 3" xfId="258" xr:uid="{00000000-0005-0000-0000-000061010000}"/>
    <cellStyle name="Normal 3 2 3 10" xfId="605" xr:uid="{00000000-0005-0000-0000-000062010000}"/>
    <cellStyle name="Normal 3 2 3 2" xfId="355" xr:uid="{00000000-0005-0000-0000-000063010000}"/>
    <cellStyle name="Normal 3 2 3 2 2" xfId="516" xr:uid="{00000000-0005-0000-0000-000064010000}"/>
    <cellStyle name="Normal 3 2 3 2 2 2" xfId="839" xr:uid="{00000000-0005-0000-0000-000065010000}"/>
    <cellStyle name="Normal 3 2 3 2 3" xfId="958" xr:uid="{00000000-0005-0000-0000-000066010000}"/>
    <cellStyle name="Normal 3 2 3 2 4" xfId="693" xr:uid="{00000000-0005-0000-0000-000067010000}"/>
    <cellStyle name="Normal 3 2 3 3" xfId="236" xr:uid="{00000000-0005-0000-0000-000068010000}"/>
    <cellStyle name="Normal 3 2 3 3 2" xfId="350" xr:uid="{00000000-0005-0000-0000-000069010000}"/>
    <cellStyle name="Normal 3 2 3 3 2 2" xfId="511" xr:uid="{00000000-0005-0000-0000-00006A010000}"/>
    <cellStyle name="Normal 3 2 3 3 2 2 2" xfId="834" xr:uid="{00000000-0005-0000-0000-00006B010000}"/>
    <cellStyle name="Normal 3 2 3 3 2 3" xfId="953" xr:uid="{00000000-0005-0000-0000-00006C010000}"/>
    <cellStyle name="Normal 3 2 3 3 2 4" xfId="688" xr:uid="{00000000-0005-0000-0000-00006D010000}"/>
    <cellStyle name="Normal 3 2 3 3 3" xfId="380" xr:uid="{00000000-0005-0000-0000-00006E010000}"/>
    <cellStyle name="Normal 3 2 3 3 3 2" xfId="540" xr:uid="{00000000-0005-0000-0000-00006F010000}"/>
    <cellStyle name="Normal 3 2 3 3 3 2 2" xfId="863" xr:uid="{00000000-0005-0000-0000-000070010000}"/>
    <cellStyle name="Normal 3 2 3 3 3 3" xfId="982" xr:uid="{00000000-0005-0000-0000-000071010000}"/>
    <cellStyle name="Normal 3 2 3 3 3 4" xfId="717" xr:uid="{00000000-0005-0000-0000-000072010000}"/>
    <cellStyle name="Normal 3 2 3 3 4" xfId="410" xr:uid="{00000000-0005-0000-0000-000073010000}"/>
    <cellStyle name="Normal 3 2 3 3 4 2" xfId="570" xr:uid="{00000000-0005-0000-0000-000074010000}"/>
    <cellStyle name="Normal 3 2 3 3 4 2 2" xfId="893" xr:uid="{00000000-0005-0000-0000-000075010000}"/>
    <cellStyle name="Normal 3 2 3 3 4 3" xfId="1012" xr:uid="{00000000-0005-0000-0000-000076010000}"/>
    <cellStyle name="Normal 3 2 3 3 4 4" xfId="747" xr:uid="{00000000-0005-0000-0000-000077010000}"/>
    <cellStyle name="Normal 3 2 3 3 5" xfId="318" xr:uid="{00000000-0005-0000-0000-000078010000}"/>
    <cellStyle name="Normal 3 2 3 3 5 2" xfId="482" xr:uid="{00000000-0005-0000-0000-000079010000}"/>
    <cellStyle name="Normal 3 2 3 3 5 2 2" xfId="805" xr:uid="{00000000-0005-0000-0000-00007A010000}"/>
    <cellStyle name="Normal 3 2 3 3 5 3" xfId="659" xr:uid="{00000000-0005-0000-0000-00007B010000}"/>
    <cellStyle name="Normal 3 2 3 3 6" xfId="453" xr:uid="{00000000-0005-0000-0000-00007C010000}"/>
    <cellStyle name="Normal 3 2 3 3 6 2" xfId="776" xr:uid="{00000000-0005-0000-0000-00007D010000}"/>
    <cellStyle name="Normal 3 2 3 3 7" xfId="629" xr:uid="{00000000-0005-0000-0000-00007E010000}"/>
    <cellStyle name="Normal 3 2 3 3 8" xfId="924" xr:uid="{00000000-0005-0000-0000-00007F010000}"/>
    <cellStyle name="Normal 3 2 3 3 9" xfId="600" xr:uid="{00000000-0005-0000-0000-000080010000}"/>
    <cellStyle name="Normal 3 2 3 4" xfId="385" xr:uid="{00000000-0005-0000-0000-000081010000}"/>
    <cellStyle name="Normal 3 2 3 4 2" xfId="545" xr:uid="{00000000-0005-0000-0000-000082010000}"/>
    <cellStyle name="Normal 3 2 3 4 2 2" xfId="868" xr:uid="{00000000-0005-0000-0000-000083010000}"/>
    <cellStyle name="Normal 3 2 3 4 3" xfId="987" xr:uid="{00000000-0005-0000-0000-000084010000}"/>
    <cellStyle name="Normal 3 2 3 4 4" xfId="722" xr:uid="{00000000-0005-0000-0000-000085010000}"/>
    <cellStyle name="Normal 3 2 3 5" xfId="415" xr:uid="{00000000-0005-0000-0000-000086010000}"/>
    <cellStyle name="Normal 3 2 3 5 2" xfId="575" xr:uid="{00000000-0005-0000-0000-000087010000}"/>
    <cellStyle name="Normal 3 2 3 5 2 2" xfId="898" xr:uid="{00000000-0005-0000-0000-000088010000}"/>
    <cellStyle name="Normal 3 2 3 5 3" xfId="1017" xr:uid="{00000000-0005-0000-0000-000089010000}"/>
    <cellStyle name="Normal 3 2 3 5 4" xfId="752" xr:uid="{00000000-0005-0000-0000-00008A010000}"/>
    <cellStyle name="Normal 3 2 3 6" xfId="323" xr:uid="{00000000-0005-0000-0000-00008B010000}"/>
    <cellStyle name="Normal 3 2 3 6 2" xfId="487" xr:uid="{00000000-0005-0000-0000-00008C010000}"/>
    <cellStyle name="Normal 3 2 3 6 2 2" xfId="810" xr:uid="{00000000-0005-0000-0000-00008D010000}"/>
    <cellStyle name="Normal 3 2 3 6 3" xfId="664" xr:uid="{00000000-0005-0000-0000-00008E010000}"/>
    <cellStyle name="Normal 3 2 3 7" xfId="458" xr:uid="{00000000-0005-0000-0000-00008F010000}"/>
    <cellStyle name="Normal 3 2 3 7 2" xfId="781" xr:uid="{00000000-0005-0000-0000-000090010000}"/>
    <cellStyle name="Normal 3 2 3 8" xfId="634" xr:uid="{00000000-0005-0000-0000-000091010000}"/>
    <cellStyle name="Normal 3 2 3 9" xfId="929" xr:uid="{00000000-0005-0000-0000-000092010000}"/>
    <cellStyle name="Normal 3 21" xfId="144" xr:uid="{00000000-0005-0000-0000-000093010000}"/>
    <cellStyle name="Normal 3 3" xfId="250" xr:uid="{00000000-0005-0000-0000-000094010000}"/>
    <cellStyle name="Normal 3 4" xfId="141" xr:uid="{00000000-0005-0000-0000-000095010000}"/>
    <cellStyle name="Normal 3 9 4" xfId="198" xr:uid="{00000000-0005-0000-0000-000096010000}"/>
    <cellStyle name="Normal 32" xfId="425" xr:uid="{00000000-0005-0000-0000-000097010000}"/>
    <cellStyle name="Normal 33" xfId="199" xr:uid="{00000000-0005-0000-0000-000098010000}"/>
    <cellStyle name="Normal 34" xfId="229" xr:uid="{00000000-0005-0000-0000-000099010000}"/>
    <cellStyle name="Normal 36" xfId="428" xr:uid="{00000000-0005-0000-0000-00009A010000}"/>
    <cellStyle name="Normal 38" xfId="423" xr:uid="{00000000-0005-0000-0000-00009B010000}"/>
    <cellStyle name="Normal 4" xfId="30" xr:uid="{00000000-0005-0000-0000-00009C010000}"/>
    <cellStyle name="Normal 4 10" xfId="237" xr:uid="{00000000-0005-0000-0000-00009D010000}"/>
    <cellStyle name="Normal 4 2" xfId="259" xr:uid="{00000000-0005-0000-0000-00009E010000}"/>
    <cellStyle name="Normal 4 23" xfId="51" xr:uid="{00000000-0005-0000-0000-00009F010000}"/>
    <cellStyle name="Normal 4 3" xfId="145" xr:uid="{00000000-0005-0000-0000-0000A0010000}"/>
    <cellStyle name="Normal 4 9" xfId="200" xr:uid="{00000000-0005-0000-0000-0000A1010000}"/>
    <cellStyle name="Normal 40" xfId="298" xr:uid="{00000000-0005-0000-0000-0000A2010000}"/>
    <cellStyle name="Normal 42" xfId="416" xr:uid="{00000000-0005-0000-0000-0000A3010000}"/>
    <cellStyle name="Normal 44" xfId="146" xr:uid="{00000000-0005-0000-0000-0000A4010000}"/>
    <cellStyle name="Normal 44 2" xfId="429" xr:uid="{00000000-0005-0000-0000-0000A5010000}"/>
    <cellStyle name="Normal 46" xfId="421" xr:uid="{00000000-0005-0000-0000-0000A6010000}"/>
    <cellStyle name="Normal 49" xfId="37" xr:uid="{00000000-0005-0000-0000-0000A7010000}"/>
    <cellStyle name="Normal 49 2" xfId="147" xr:uid="{00000000-0005-0000-0000-0000A8010000}"/>
    <cellStyle name="Normal 5" xfId="17" xr:uid="{00000000-0005-0000-0000-0000A9010000}"/>
    <cellStyle name="Normal 5 2" xfId="148" xr:uid="{00000000-0005-0000-0000-0000AA010000}"/>
    <cellStyle name="Normal 5 2 2" xfId="188" xr:uid="{00000000-0005-0000-0000-0000AB010000}"/>
    <cellStyle name="Normal 5 2 2 2" xfId="281" xr:uid="{00000000-0005-0000-0000-0000AC010000}"/>
    <cellStyle name="Normal 5 23" xfId="222" xr:uid="{00000000-0005-0000-0000-0000AD010000}"/>
    <cellStyle name="Normal 5 23 10" xfId="595" xr:uid="{00000000-0005-0000-0000-0000AE010000}"/>
    <cellStyle name="Normal 5 23 2" xfId="345" xr:uid="{00000000-0005-0000-0000-0000AF010000}"/>
    <cellStyle name="Normal 5 23 2 2" xfId="506" xr:uid="{00000000-0005-0000-0000-0000B0010000}"/>
    <cellStyle name="Normal 5 23 2 2 2" xfId="829" xr:uid="{00000000-0005-0000-0000-0000B1010000}"/>
    <cellStyle name="Normal 5 23 2 3" xfId="948" xr:uid="{00000000-0005-0000-0000-0000B2010000}"/>
    <cellStyle name="Normal 5 23 2 4" xfId="683" xr:uid="{00000000-0005-0000-0000-0000B3010000}"/>
    <cellStyle name="Normal 5 23 3" xfId="235" xr:uid="{00000000-0005-0000-0000-0000B4010000}"/>
    <cellStyle name="Normal 5 23 3 2" xfId="349" xr:uid="{00000000-0005-0000-0000-0000B5010000}"/>
    <cellStyle name="Normal 5 23 3 2 2" xfId="510" xr:uid="{00000000-0005-0000-0000-0000B6010000}"/>
    <cellStyle name="Normal 5 23 3 2 2 2" xfId="833" xr:uid="{00000000-0005-0000-0000-0000B7010000}"/>
    <cellStyle name="Normal 5 23 3 2 3" xfId="952" xr:uid="{00000000-0005-0000-0000-0000B8010000}"/>
    <cellStyle name="Normal 5 23 3 2 4" xfId="687" xr:uid="{00000000-0005-0000-0000-0000B9010000}"/>
    <cellStyle name="Normal 5 23 3 3" xfId="379" xr:uid="{00000000-0005-0000-0000-0000BA010000}"/>
    <cellStyle name="Normal 5 23 3 3 2" xfId="539" xr:uid="{00000000-0005-0000-0000-0000BB010000}"/>
    <cellStyle name="Normal 5 23 3 3 2 2" xfId="862" xr:uid="{00000000-0005-0000-0000-0000BC010000}"/>
    <cellStyle name="Normal 5 23 3 3 3" xfId="981" xr:uid="{00000000-0005-0000-0000-0000BD010000}"/>
    <cellStyle name="Normal 5 23 3 3 4" xfId="716" xr:uid="{00000000-0005-0000-0000-0000BE010000}"/>
    <cellStyle name="Normal 5 23 3 4" xfId="409" xr:uid="{00000000-0005-0000-0000-0000BF010000}"/>
    <cellStyle name="Normal 5 23 3 4 2" xfId="569" xr:uid="{00000000-0005-0000-0000-0000C0010000}"/>
    <cellStyle name="Normal 5 23 3 4 2 2" xfId="892" xr:uid="{00000000-0005-0000-0000-0000C1010000}"/>
    <cellStyle name="Normal 5 23 3 4 3" xfId="1011" xr:uid="{00000000-0005-0000-0000-0000C2010000}"/>
    <cellStyle name="Normal 5 23 3 4 4" xfId="746" xr:uid="{00000000-0005-0000-0000-0000C3010000}"/>
    <cellStyle name="Normal 5 23 3 5" xfId="317" xr:uid="{00000000-0005-0000-0000-0000C4010000}"/>
    <cellStyle name="Normal 5 23 3 5 2" xfId="481" xr:uid="{00000000-0005-0000-0000-0000C5010000}"/>
    <cellStyle name="Normal 5 23 3 5 2 2" xfId="804" xr:uid="{00000000-0005-0000-0000-0000C6010000}"/>
    <cellStyle name="Normal 5 23 3 5 3" xfId="658" xr:uid="{00000000-0005-0000-0000-0000C7010000}"/>
    <cellStyle name="Normal 5 23 3 6" xfId="452" xr:uid="{00000000-0005-0000-0000-0000C8010000}"/>
    <cellStyle name="Normal 5 23 3 6 2" xfId="775" xr:uid="{00000000-0005-0000-0000-0000C9010000}"/>
    <cellStyle name="Normal 5 23 3 7" xfId="628" xr:uid="{00000000-0005-0000-0000-0000CA010000}"/>
    <cellStyle name="Normal 5 23 3 8" xfId="923" xr:uid="{00000000-0005-0000-0000-0000CB010000}"/>
    <cellStyle name="Normal 5 23 3 9" xfId="599" xr:uid="{00000000-0005-0000-0000-0000CC010000}"/>
    <cellStyle name="Normal 5 23 4" xfId="375" xr:uid="{00000000-0005-0000-0000-0000CD010000}"/>
    <cellStyle name="Normal 5 23 4 2" xfId="535" xr:uid="{00000000-0005-0000-0000-0000CE010000}"/>
    <cellStyle name="Normal 5 23 4 2 2" xfId="858" xr:uid="{00000000-0005-0000-0000-0000CF010000}"/>
    <cellStyle name="Normal 5 23 4 3" xfId="977" xr:uid="{00000000-0005-0000-0000-0000D0010000}"/>
    <cellStyle name="Normal 5 23 4 4" xfId="712" xr:uid="{00000000-0005-0000-0000-0000D1010000}"/>
    <cellStyle name="Normal 5 23 5" xfId="405" xr:uid="{00000000-0005-0000-0000-0000D2010000}"/>
    <cellStyle name="Normal 5 23 5 2" xfId="565" xr:uid="{00000000-0005-0000-0000-0000D3010000}"/>
    <cellStyle name="Normal 5 23 5 2 2" xfId="888" xr:uid="{00000000-0005-0000-0000-0000D4010000}"/>
    <cellStyle name="Normal 5 23 5 3" xfId="1007" xr:uid="{00000000-0005-0000-0000-0000D5010000}"/>
    <cellStyle name="Normal 5 23 5 4" xfId="742" xr:uid="{00000000-0005-0000-0000-0000D6010000}"/>
    <cellStyle name="Normal 5 23 6" xfId="313" xr:uid="{00000000-0005-0000-0000-0000D7010000}"/>
    <cellStyle name="Normal 5 23 6 2" xfId="477" xr:uid="{00000000-0005-0000-0000-0000D8010000}"/>
    <cellStyle name="Normal 5 23 6 2 2" xfId="800" xr:uid="{00000000-0005-0000-0000-0000D9010000}"/>
    <cellStyle name="Normal 5 23 6 3" xfId="654" xr:uid="{00000000-0005-0000-0000-0000DA010000}"/>
    <cellStyle name="Normal 5 23 7" xfId="448" xr:uid="{00000000-0005-0000-0000-0000DB010000}"/>
    <cellStyle name="Normal 5 23 7 2" xfId="771" xr:uid="{00000000-0005-0000-0000-0000DC010000}"/>
    <cellStyle name="Normal 5 23 8" xfId="624" xr:uid="{00000000-0005-0000-0000-0000DD010000}"/>
    <cellStyle name="Normal 5 23 9" xfId="919" xr:uid="{00000000-0005-0000-0000-0000DE010000}"/>
    <cellStyle name="Normal 5 3" xfId="201" xr:uid="{00000000-0005-0000-0000-0000DF010000}"/>
    <cellStyle name="Normal 5 4" xfId="67" xr:uid="{00000000-0005-0000-0000-0000E0010000}"/>
    <cellStyle name="Normal 50" xfId="38" xr:uid="{00000000-0005-0000-0000-0000E1010000}"/>
    <cellStyle name="Normal 51" xfId="39" xr:uid="{00000000-0005-0000-0000-0000E2010000}"/>
    <cellStyle name="Normal 52" xfId="40" xr:uid="{00000000-0005-0000-0000-0000E3010000}"/>
    <cellStyle name="Normal 53" xfId="41" xr:uid="{00000000-0005-0000-0000-0000E4010000}"/>
    <cellStyle name="Normal 54" xfId="42" xr:uid="{00000000-0005-0000-0000-0000E5010000}"/>
    <cellStyle name="Normal 55" xfId="43" xr:uid="{00000000-0005-0000-0000-0000E6010000}"/>
    <cellStyle name="Normal 56" xfId="44" xr:uid="{00000000-0005-0000-0000-0000E7010000}"/>
    <cellStyle name="Normal 57" xfId="45" xr:uid="{00000000-0005-0000-0000-0000E8010000}"/>
    <cellStyle name="Normal 59" xfId="46" xr:uid="{00000000-0005-0000-0000-0000E9010000}"/>
    <cellStyle name="Normal 59 2" xfId="207" xr:uid="{00000000-0005-0000-0000-0000EA010000}"/>
    <cellStyle name="Normal 59 3" xfId="239" xr:uid="{00000000-0005-0000-0000-0000EB010000}"/>
    <cellStyle name="Normal 6" xfId="29" xr:uid="{00000000-0005-0000-0000-0000EC010000}"/>
    <cellStyle name="Normal 6 10" xfId="907" xr:uid="{00000000-0005-0000-0000-0000ED010000}"/>
    <cellStyle name="Normal 6 11" xfId="583" xr:uid="{00000000-0005-0000-0000-0000EE010000}"/>
    <cellStyle name="Normal 6 2" xfId="190" xr:uid="{00000000-0005-0000-0000-0000EF010000}"/>
    <cellStyle name="Normal 6 2 2" xfId="282" xr:uid="{00000000-0005-0000-0000-0000F0010000}"/>
    <cellStyle name="Normal 6 3" xfId="149" xr:uid="{00000000-0005-0000-0000-0000F1010000}"/>
    <cellStyle name="Normal 6 4" xfId="333" xr:uid="{00000000-0005-0000-0000-0000F2010000}"/>
    <cellStyle name="Normal 6 4 2" xfId="494" xr:uid="{00000000-0005-0000-0000-0000F3010000}"/>
    <cellStyle name="Normal 6 4 2 2" xfId="817" xr:uid="{00000000-0005-0000-0000-0000F4010000}"/>
    <cellStyle name="Normal 6 4 3" xfId="936" xr:uid="{00000000-0005-0000-0000-0000F5010000}"/>
    <cellStyle name="Normal 6 4 4" xfId="671" xr:uid="{00000000-0005-0000-0000-0000F6010000}"/>
    <cellStyle name="Normal 6 5" xfId="363" xr:uid="{00000000-0005-0000-0000-0000F7010000}"/>
    <cellStyle name="Normal 6 5 2" xfId="523" xr:uid="{00000000-0005-0000-0000-0000F8010000}"/>
    <cellStyle name="Normal 6 5 2 2" xfId="846" xr:uid="{00000000-0005-0000-0000-0000F9010000}"/>
    <cellStyle name="Normal 6 5 3" xfId="965" xr:uid="{00000000-0005-0000-0000-0000FA010000}"/>
    <cellStyle name="Normal 6 5 4" xfId="700" xr:uid="{00000000-0005-0000-0000-0000FB010000}"/>
    <cellStyle name="Normal 6 6" xfId="393" xr:uid="{00000000-0005-0000-0000-0000FC010000}"/>
    <cellStyle name="Normal 6 6 2" xfId="553" xr:uid="{00000000-0005-0000-0000-0000FD010000}"/>
    <cellStyle name="Normal 6 6 2 2" xfId="876" xr:uid="{00000000-0005-0000-0000-0000FE010000}"/>
    <cellStyle name="Normal 6 6 3" xfId="995" xr:uid="{00000000-0005-0000-0000-0000FF010000}"/>
    <cellStyle name="Normal 6 6 4" xfId="730" xr:uid="{00000000-0005-0000-0000-000000020000}"/>
    <cellStyle name="Normal 6 7" xfId="291" xr:uid="{00000000-0005-0000-0000-000001020000}"/>
    <cellStyle name="Normal 6 7 2" xfId="465" xr:uid="{00000000-0005-0000-0000-000002020000}"/>
    <cellStyle name="Normal 6 7 2 2" xfId="788" xr:uid="{00000000-0005-0000-0000-000003020000}"/>
    <cellStyle name="Normal 6 7 3" xfId="642" xr:uid="{00000000-0005-0000-0000-000004020000}"/>
    <cellStyle name="Normal 6 8" xfId="436" xr:uid="{00000000-0005-0000-0000-000005020000}"/>
    <cellStyle name="Normal 6 8 2" xfId="759" xr:uid="{00000000-0005-0000-0000-000006020000}"/>
    <cellStyle name="Normal 6 9" xfId="612" xr:uid="{00000000-0005-0000-0000-000007020000}"/>
    <cellStyle name="Normal 60" xfId="47" xr:uid="{00000000-0005-0000-0000-000008020000}"/>
    <cellStyle name="Normal 61" xfId="48" xr:uid="{00000000-0005-0000-0000-000009020000}"/>
    <cellStyle name="Normal 62" xfId="49" xr:uid="{00000000-0005-0000-0000-00000A020000}"/>
    <cellStyle name="Normal 67" xfId="50" xr:uid="{00000000-0005-0000-0000-00000B020000}"/>
    <cellStyle name="Normal 7" xfId="13" xr:uid="{00000000-0005-0000-0000-00000C020000}"/>
    <cellStyle name="Normal 7 2" xfId="150" xr:uid="{00000000-0005-0000-0000-00000D020000}"/>
    <cellStyle name="Normal 70" xfId="52" xr:uid="{00000000-0005-0000-0000-00000E020000}"/>
    <cellStyle name="Normal 71" xfId="54" xr:uid="{00000000-0005-0000-0000-00000F020000}"/>
    <cellStyle name="Normal 72" xfId="55" xr:uid="{00000000-0005-0000-0000-000010020000}"/>
    <cellStyle name="Normal 73" xfId="56" xr:uid="{00000000-0005-0000-0000-000011020000}"/>
    <cellStyle name="Normal 74" xfId="57" xr:uid="{00000000-0005-0000-0000-000012020000}"/>
    <cellStyle name="Normal 74 2" xfId="205" xr:uid="{00000000-0005-0000-0000-000013020000}"/>
    <cellStyle name="Normal 74 3" xfId="238" xr:uid="{00000000-0005-0000-0000-000014020000}"/>
    <cellStyle name="Normal 74 3 2" xfId="351" xr:uid="{00000000-0005-0000-0000-000015020000}"/>
    <cellStyle name="Normal 74 3 2 2" xfId="512" xr:uid="{00000000-0005-0000-0000-000016020000}"/>
    <cellStyle name="Normal 74 3 2 2 2" xfId="835" xr:uid="{00000000-0005-0000-0000-000017020000}"/>
    <cellStyle name="Normal 74 3 2 3" xfId="954" xr:uid="{00000000-0005-0000-0000-000018020000}"/>
    <cellStyle name="Normal 74 3 2 4" xfId="689" xr:uid="{00000000-0005-0000-0000-000019020000}"/>
    <cellStyle name="Normal 74 3 3" xfId="381" xr:uid="{00000000-0005-0000-0000-00001A020000}"/>
    <cellStyle name="Normal 74 3 3 2" xfId="541" xr:uid="{00000000-0005-0000-0000-00001B020000}"/>
    <cellStyle name="Normal 74 3 3 2 2" xfId="864" xr:uid="{00000000-0005-0000-0000-00001C020000}"/>
    <cellStyle name="Normal 74 3 3 3" xfId="983" xr:uid="{00000000-0005-0000-0000-00001D020000}"/>
    <cellStyle name="Normal 74 3 3 4" xfId="718" xr:uid="{00000000-0005-0000-0000-00001E020000}"/>
    <cellStyle name="Normal 74 3 4" xfId="411" xr:uid="{00000000-0005-0000-0000-00001F020000}"/>
    <cellStyle name="Normal 74 3 4 2" xfId="571" xr:uid="{00000000-0005-0000-0000-000020020000}"/>
    <cellStyle name="Normal 74 3 4 2 2" xfId="894" xr:uid="{00000000-0005-0000-0000-000021020000}"/>
    <cellStyle name="Normal 74 3 4 3" xfId="1013" xr:uid="{00000000-0005-0000-0000-000022020000}"/>
    <cellStyle name="Normal 74 3 4 4" xfId="748" xr:uid="{00000000-0005-0000-0000-000023020000}"/>
    <cellStyle name="Normal 74 3 5" xfId="319" xr:uid="{00000000-0005-0000-0000-000024020000}"/>
    <cellStyle name="Normal 74 3 5 2" xfId="483" xr:uid="{00000000-0005-0000-0000-000025020000}"/>
    <cellStyle name="Normal 74 3 5 2 2" xfId="806" xr:uid="{00000000-0005-0000-0000-000026020000}"/>
    <cellStyle name="Normal 74 3 5 3" xfId="660" xr:uid="{00000000-0005-0000-0000-000027020000}"/>
    <cellStyle name="Normal 74 3 6" xfId="454" xr:uid="{00000000-0005-0000-0000-000028020000}"/>
    <cellStyle name="Normal 74 3 6 2" xfId="777" xr:uid="{00000000-0005-0000-0000-000029020000}"/>
    <cellStyle name="Normal 74 3 7" xfId="630" xr:uid="{00000000-0005-0000-0000-00002A020000}"/>
    <cellStyle name="Normal 74 3 8" xfId="925" xr:uid="{00000000-0005-0000-0000-00002B020000}"/>
    <cellStyle name="Normal 74 3 9" xfId="601" xr:uid="{00000000-0005-0000-0000-00002C020000}"/>
    <cellStyle name="Normal 74 4" xfId="230" xr:uid="{00000000-0005-0000-0000-00002D020000}"/>
    <cellStyle name="Normal 74 4 2" xfId="347" xr:uid="{00000000-0005-0000-0000-00002E020000}"/>
    <cellStyle name="Normal 74 4 2 2" xfId="508" xr:uid="{00000000-0005-0000-0000-00002F020000}"/>
    <cellStyle name="Normal 74 4 2 2 2" xfId="831" xr:uid="{00000000-0005-0000-0000-000030020000}"/>
    <cellStyle name="Normal 74 4 2 3" xfId="950" xr:uid="{00000000-0005-0000-0000-000031020000}"/>
    <cellStyle name="Normal 74 4 2 4" xfId="685" xr:uid="{00000000-0005-0000-0000-000032020000}"/>
    <cellStyle name="Normal 74 4 3" xfId="377" xr:uid="{00000000-0005-0000-0000-000033020000}"/>
    <cellStyle name="Normal 74 4 3 2" xfId="537" xr:uid="{00000000-0005-0000-0000-000034020000}"/>
    <cellStyle name="Normal 74 4 3 2 2" xfId="860" xr:uid="{00000000-0005-0000-0000-000035020000}"/>
    <cellStyle name="Normal 74 4 3 3" xfId="979" xr:uid="{00000000-0005-0000-0000-000036020000}"/>
    <cellStyle name="Normal 74 4 3 4" xfId="714" xr:uid="{00000000-0005-0000-0000-000037020000}"/>
    <cellStyle name="Normal 74 4 4" xfId="407" xr:uid="{00000000-0005-0000-0000-000038020000}"/>
    <cellStyle name="Normal 74 4 4 2" xfId="567" xr:uid="{00000000-0005-0000-0000-000039020000}"/>
    <cellStyle name="Normal 74 4 4 2 2" xfId="890" xr:uid="{00000000-0005-0000-0000-00003A020000}"/>
    <cellStyle name="Normal 74 4 4 3" xfId="1009" xr:uid="{00000000-0005-0000-0000-00003B020000}"/>
    <cellStyle name="Normal 74 4 4 4" xfId="744" xr:uid="{00000000-0005-0000-0000-00003C020000}"/>
    <cellStyle name="Normal 74 4 5" xfId="315" xr:uid="{00000000-0005-0000-0000-00003D020000}"/>
    <cellStyle name="Normal 74 4 5 2" xfId="479" xr:uid="{00000000-0005-0000-0000-00003E020000}"/>
    <cellStyle name="Normal 74 4 5 2 2" xfId="802" xr:uid="{00000000-0005-0000-0000-00003F020000}"/>
    <cellStyle name="Normal 74 4 5 3" xfId="656" xr:uid="{00000000-0005-0000-0000-000040020000}"/>
    <cellStyle name="Normal 74 4 6" xfId="450" xr:uid="{00000000-0005-0000-0000-000041020000}"/>
    <cellStyle name="Normal 74 4 6 2" xfId="773" xr:uid="{00000000-0005-0000-0000-000042020000}"/>
    <cellStyle name="Normal 74 4 7" xfId="626" xr:uid="{00000000-0005-0000-0000-000043020000}"/>
    <cellStyle name="Normal 74 4 8" xfId="921" xr:uid="{00000000-0005-0000-0000-000044020000}"/>
    <cellStyle name="Normal 74 4 9" xfId="597" xr:uid="{00000000-0005-0000-0000-000045020000}"/>
    <cellStyle name="Normal 75" xfId="22" xr:uid="{00000000-0005-0000-0000-000046020000}"/>
    <cellStyle name="Normal 75 2" xfId="58" xr:uid="{00000000-0005-0000-0000-000047020000}"/>
    <cellStyle name="Normal 76" xfId="59" xr:uid="{00000000-0005-0000-0000-000048020000}"/>
    <cellStyle name="Normal 77" xfId="60" xr:uid="{00000000-0005-0000-0000-000049020000}"/>
    <cellStyle name="Normal 78" xfId="61" xr:uid="{00000000-0005-0000-0000-00004A020000}"/>
    <cellStyle name="Normal 79" xfId="232" xr:uid="{00000000-0005-0000-0000-00004B020000}"/>
    <cellStyle name="Normal 79 2" xfId="348" xr:uid="{00000000-0005-0000-0000-00004C020000}"/>
    <cellStyle name="Normal 79 2 2" xfId="509" xr:uid="{00000000-0005-0000-0000-00004D020000}"/>
    <cellStyle name="Normal 79 2 2 2" xfId="832" xr:uid="{00000000-0005-0000-0000-00004E020000}"/>
    <cellStyle name="Normal 79 2 3" xfId="951" xr:uid="{00000000-0005-0000-0000-00004F020000}"/>
    <cellStyle name="Normal 79 2 4" xfId="686" xr:uid="{00000000-0005-0000-0000-000050020000}"/>
    <cellStyle name="Normal 79 3" xfId="378" xr:uid="{00000000-0005-0000-0000-000051020000}"/>
    <cellStyle name="Normal 79 3 2" xfId="538" xr:uid="{00000000-0005-0000-0000-000052020000}"/>
    <cellStyle name="Normal 79 3 2 2" xfId="861" xr:uid="{00000000-0005-0000-0000-000053020000}"/>
    <cellStyle name="Normal 79 3 3" xfId="980" xr:uid="{00000000-0005-0000-0000-000054020000}"/>
    <cellStyle name="Normal 79 3 4" xfId="715" xr:uid="{00000000-0005-0000-0000-000055020000}"/>
    <cellStyle name="Normal 79 4" xfId="408" xr:uid="{00000000-0005-0000-0000-000056020000}"/>
    <cellStyle name="Normal 79 4 2" xfId="568" xr:uid="{00000000-0005-0000-0000-000057020000}"/>
    <cellStyle name="Normal 79 4 2 2" xfId="891" xr:uid="{00000000-0005-0000-0000-000058020000}"/>
    <cellStyle name="Normal 79 4 3" xfId="1010" xr:uid="{00000000-0005-0000-0000-000059020000}"/>
    <cellStyle name="Normal 79 4 4" xfId="745" xr:uid="{00000000-0005-0000-0000-00005A020000}"/>
    <cellStyle name="Normal 79 5" xfId="316" xr:uid="{00000000-0005-0000-0000-00005B020000}"/>
    <cellStyle name="Normal 79 5 2" xfId="480" xr:uid="{00000000-0005-0000-0000-00005C020000}"/>
    <cellStyle name="Normal 79 5 2 2" xfId="803" xr:uid="{00000000-0005-0000-0000-00005D020000}"/>
    <cellStyle name="Normal 79 5 3" xfId="657" xr:uid="{00000000-0005-0000-0000-00005E020000}"/>
    <cellStyle name="Normal 79 6" xfId="451" xr:uid="{00000000-0005-0000-0000-00005F020000}"/>
    <cellStyle name="Normal 79 6 2" xfId="774" xr:uid="{00000000-0005-0000-0000-000060020000}"/>
    <cellStyle name="Normal 79 7" xfId="627" xr:uid="{00000000-0005-0000-0000-000061020000}"/>
    <cellStyle name="Normal 79 8" xfId="922" xr:uid="{00000000-0005-0000-0000-000062020000}"/>
    <cellStyle name="Normal 79 9" xfId="598" xr:uid="{00000000-0005-0000-0000-000063020000}"/>
    <cellStyle name="Normal 8" xfId="151" xr:uid="{00000000-0005-0000-0000-000064020000}"/>
    <cellStyle name="Normal 89" xfId="4" xr:uid="{00000000-0005-0000-0000-000065020000}"/>
    <cellStyle name="Normal 9" xfId="152" xr:uid="{00000000-0005-0000-0000-000066020000}"/>
    <cellStyle name="Normal 9 2" xfId="427" xr:uid="{00000000-0005-0000-0000-000067020000}"/>
    <cellStyle name="Normal_Sheet1" xfId="275" xr:uid="{00000000-0005-0000-0000-000068020000}"/>
    <cellStyle name="Normal1" xfId="153" xr:uid="{00000000-0005-0000-0000-000069020000}"/>
    <cellStyle name="Normal3" xfId="154" xr:uid="{00000000-0005-0000-0000-00006A020000}"/>
    <cellStyle name="normální_A" xfId="155" xr:uid="{00000000-0005-0000-0000-00006B020000}"/>
    <cellStyle name="Normalno" xfId="0" builtinId="0"/>
    <cellStyle name="Normalno 10" xfId="212" xr:uid="{00000000-0005-0000-0000-00006C020000}"/>
    <cellStyle name="Normalno 10 2" xfId="343" xr:uid="{00000000-0005-0000-0000-00006D020000}"/>
    <cellStyle name="Normalno 10 2 2" xfId="504" xr:uid="{00000000-0005-0000-0000-00006E020000}"/>
    <cellStyle name="Normalno 10 2 2 2" xfId="827" xr:uid="{00000000-0005-0000-0000-00006F020000}"/>
    <cellStyle name="Normalno 10 2 3" xfId="946" xr:uid="{00000000-0005-0000-0000-000070020000}"/>
    <cellStyle name="Normalno 10 2 4" xfId="681" xr:uid="{00000000-0005-0000-0000-000071020000}"/>
    <cellStyle name="Normalno 10 3" xfId="373" xr:uid="{00000000-0005-0000-0000-000072020000}"/>
    <cellStyle name="Normalno 10 3 2" xfId="533" xr:uid="{00000000-0005-0000-0000-000073020000}"/>
    <cellStyle name="Normalno 10 3 2 2" xfId="856" xr:uid="{00000000-0005-0000-0000-000074020000}"/>
    <cellStyle name="Normalno 10 3 3" xfId="975" xr:uid="{00000000-0005-0000-0000-000075020000}"/>
    <cellStyle name="Normalno 10 3 4" xfId="710" xr:uid="{00000000-0005-0000-0000-000076020000}"/>
    <cellStyle name="Normalno 10 4" xfId="403" xr:uid="{00000000-0005-0000-0000-000077020000}"/>
    <cellStyle name="Normalno 10 4 2" xfId="563" xr:uid="{00000000-0005-0000-0000-000078020000}"/>
    <cellStyle name="Normalno 10 4 2 2" xfId="886" xr:uid="{00000000-0005-0000-0000-000079020000}"/>
    <cellStyle name="Normalno 10 4 3" xfId="1005" xr:uid="{00000000-0005-0000-0000-00007A020000}"/>
    <cellStyle name="Normalno 10 4 4" xfId="740" xr:uid="{00000000-0005-0000-0000-00007B020000}"/>
    <cellStyle name="Normalno 10 5" xfId="311" xr:uid="{00000000-0005-0000-0000-00007C020000}"/>
    <cellStyle name="Normalno 10 5 2" xfId="475" xr:uid="{00000000-0005-0000-0000-00007D020000}"/>
    <cellStyle name="Normalno 10 5 2 2" xfId="798" xr:uid="{00000000-0005-0000-0000-00007E020000}"/>
    <cellStyle name="Normalno 10 5 3" xfId="652" xr:uid="{00000000-0005-0000-0000-00007F020000}"/>
    <cellStyle name="Normalno 10 6" xfId="446" xr:uid="{00000000-0005-0000-0000-000080020000}"/>
    <cellStyle name="Normalno 10 6 2" xfId="769" xr:uid="{00000000-0005-0000-0000-000081020000}"/>
    <cellStyle name="Normalno 10 7" xfId="622" xr:uid="{00000000-0005-0000-0000-000082020000}"/>
    <cellStyle name="Normalno 10 8" xfId="917" xr:uid="{00000000-0005-0000-0000-000083020000}"/>
    <cellStyle name="Normalno 10 9" xfId="593" xr:uid="{00000000-0005-0000-0000-000084020000}"/>
    <cellStyle name="Normalno 12" xfId="240" xr:uid="{00000000-0005-0000-0000-000085020000}"/>
    <cellStyle name="Normalno 2" xfId="2" xr:uid="{00000000-0005-0000-0000-000086020000}"/>
    <cellStyle name="Normalno 2 10" xfId="285" xr:uid="{00000000-0005-0000-0000-000087020000}"/>
    <cellStyle name="Normalno 2 10 2" xfId="459" xr:uid="{00000000-0005-0000-0000-000088020000}"/>
    <cellStyle name="Normalno 2 10 2 2" xfId="782" xr:uid="{00000000-0005-0000-0000-000089020000}"/>
    <cellStyle name="Normalno 2 10 3" xfId="636" xr:uid="{00000000-0005-0000-0000-00008A020000}"/>
    <cellStyle name="Normalno 2 11" xfId="430" xr:uid="{00000000-0005-0000-0000-00008B020000}"/>
    <cellStyle name="Normalno 2 11 2" xfId="753" xr:uid="{00000000-0005-0000-0000-00008C020000}"/>
    <cellStyle name="Normalno 2 12" xfId="606" xr:uid="{00000000-0005-0000-0000-00008D020000}"/>
    <cellStyle name="Normalno 2 13" xfId="901" xr:uid="{00000000-0005-0000-0000-00008E020000}"/>
    <cellStyle name="Normalno 2 14" xfId="577" xr:uid="{00000000-0005-0000-0000-00008F020000}"/>
    <cellStyle name="Normalno 2 2" xfId="26" xr:uid="{00000000-0005-0000-0000-000090020000}"/>
    <cellStyle name="Normalno 2 2 10" xfId="905" xr:uid="{00000000-0005-0000-0000-000091020000}"/>
    <cellStyle name="Normalno 2 2 11" xfId="581" xr:uid="{00000000-0005-0000-0000-000092020000}"/>
    <cellStyle name="Normalno 2 2 2" xfId="34" xr:uid="{00000000-0005-0000-0000-000093020000}"/>
    <cellStyle name="Normalno 2 2 2 2" xfId="336" xr:uid="{00000000-0005-0000-0000-000094020000}"/>
    <cellStyle name="Normalno 2 2 2 2 2" xfId="497" xr:uid="{00000000-0005-0000-0000-000095020000}"/>
    <cellStyle name="Normalno 2 2 2 2 2 2" xfId="820" xr:uid="{00000000-0005-0000-0000-000096020000}"/>
    <cellStyle name="Normalno 2 2 2 2 3" xfId="939" xr:uid="{00000000-0005-0000-0000-000097020000}"/>
    <cellStyle name="Normalno 2 2 2 2 4" xfId="674" xr:uid="{00000000-0005-0000-0000-000098020000}"/>
    <cellStyle name="Normalno 2 2 2 3" xfId="366" xr:uid="{00000000-0005-0000-0000-000099020000}"/>
    <cellStyle name="Normalno 2 2 2 3 2" xfId="526" xr:uid="{00000000-0005-0000-0000-00009A020000}"/>
    <cellStyle name="Normalno 2 2 2 3 2 2" xfId="849" xr:uid="{00000000-0005-0000-0000-00009B020000}"/>
    <cellStyle name="Normalno 2 2 2 3 3" xfId="968" xr:uid="{00000000-0005-0000-0000-00009C020000}"/>
    <cellStyle name="Normalno 2 2 2 3 4" xfId="703" xr:uid="{00000000-0005-0000-0000-00009D020000}"/>
    <cellStyle name="Normalno 2 2 2 4" xfId="396" xr:uid="{00000000-0005-0000-0000-00009E020000}"/>
    <cellStyle name="Normalno 2 2 2 4 2" xfId="556" xr:uid="{00000000-0005-0000-0000-00009F020000}"/>
    <cellStyle name="Normalno 2 2 2 4 2 2" xfId="879" xr:uid="{00000000-0005-0000-0000-0000A0020000}"/>
    <cellStyle name="Normalno 2 2 2 4 3" xfId="998" xr:uid="{00000000-0005-0000-0000-0000A1020000}"/>
    <cellStyle name="Normalno 2 2 2 4 4" xfId="733" xr:uid="{00000000-0005-0000-0000-0000A2020000}"/>
    <cellStyle name="Normalno 2 2 2 5" xfId="294" xr:uid="{00000000-0005-0000-0000-0000A3020000}"/>
    <cellStyle name="Normalno 2 2 2 5 2" xfId="468" xr:uid="{00000000-0005-0000-0000-0000A4020000}"/>
    <cellStyle name="Normalno 2 2 2 5 2 2" xfId="791" xr:uid="{00000000-0005-0000-0000-0000A5020000}"/>
    <cellStyle name="Normalno 2 2 2 5 3" xfId="645" xr:uid="{00000000-0005-0000-0000-0000A6020000}"/>
    <cellStyle name="Normalno 2 2 2 6" xfId="439" xr:uid="{00000000-0005-0000-0000-0000A7020000}"/>
    <cellStyle name="Normalno 2 2 2 6 2" xfId="762" xr:uid="{00000000-0005-0000-0000-0000A8020000}"/>
    <cellStyle name="Normalno 2 2 2 7" xfId="615" xr:uid="{00000000-0005-0000-0000-0000A9020000}"/>
    <cellStyle name="Normalno 2 2 2 8" xfId="910" xr:uid="{00000000-0005-0000-0000-0000AA020000}"/>
    <cellStyle name="Normalno 2 2 2 9" xfId="586" xr:uid="{00000000-0005-0000-0000-0000AB020000}"/>
    <cellStyle name="Normalno 2 2 3" xfId="221" xr:uid="{00000000-0005-0000-0000-0000AC020000}"/>
    <cellStyle name="Normalno 2 2 4" xfId="331" xr:uid="{00000000-0005-0000-0000-0000AD020000}"/>
    <cellStyle name="Normalno 2 2 4 2" xfId="492" xr:uid="{00000000-0005-0000-0000-0000AE020000}"/>
    <cellStyle name="Normalno 2 2 4 2 2" xfId="815" xr:uid="{00000000-0005-0000-0000-0000AF020000}"/>
    <cellStyle name="Normalno 2 2 4 3" xfId="934" xr:uid="{00000000-0005-0000-0000-0000B0020000}"/>
    <cellStyle name="Normalno 2 2 4 4" xfId="669" xr:uid="{00000000-0005-0000-0000-0000B1020000}"/>
    <cellStyle name="Normalno 2 2 5" xfId="361" xr:uid="{00000000-0005-0000-0000-0000B2020000}"/>
    <cellStyle name="Normalno 2 2 5 2" xfId="521" xr:uid="{00000000-0005-0000-0000-0000B3020000}"/>
    <cellStyle name="Normalno 2 2 5 2 2" xfId="844" xr:uid="{00000000-0005-0000-0000-0000B4020000}"/>
    <cellStyle name="Normalno 2 2 5 3" xfId="963" xr:uid="{00000000-0005-0000-0000-0000B5020000}"/>
    <cellStyle name="Normalno 2 2 5 4" xfId="698" xr:uid="{00000000-0005-0000-0000-0000B6020000}"/>
    <cellStyle name="Normalno 2 2 6" xfId="391" xr:uid="{00000000-0005-0000-0000-0000B7020000}"/>
    <cellStyle name="Normalno 2 2 6 2" xfId="551" xr:uid="{00000000-0005-0000-0000-0000B8020000}"/>
    <cellStyle name="Normalno 2 2 6 2 2" xfId="874" xr:uid="{00000000-0005-0000-0000-0000B9020000}"/>
    <cellStyle name="Normalno 2 2 6 3" xfId="993" xr:uid="{00000000-0005-0000-0000-0000BA020000}"/>
    <cellStyle name="Normalno 2 2 6 4" xfId="728" xr:uid="{00000000-0005-0000-0000-0000BB020000}"/>
    <cellStyle name="Normalno 2 2 7" xfId="289" xr:uid="{00000000-0005-0000-0000-0000BC020000}"/>
    <cellStyle name="Normalno 2 2 7 2" xfId="463" xr:uid="{00000000-0005-0000-0000-0000BD020000}"/>
    <cellStyle name="Normalno 2 2 7 2 2" xfId="786" xr:uid="{00000000-0005-0000-0000-0000BE020000}"/>
    <cellStyle name="Normalno 2 2 7 3" xfId="640" xr:uid="{00000000-0005-0000-0000-0000BF020000}"/>
    <cellStyle name="Normalno 2 2 8" xfId="434" xr:uid="{00000000-0005-0000-0000-0000C0020000}"/>
    <cellStyle name="Normalno 2 2 8 2" xfId="757" xr:uid="{00000000-0005-0000-0000-0000C1020000}"/>
    <cellStyle name="Normalno 2 2 9" xfId="610" xr:uid="{00000000-0005-0000-0000-0000C2020000}"/>
    <cellStyle name="Normalno 2 3" xfId="31" xr:uid="{00000000-0005-0000-0000-0000C3020000}"/>
    <cellStyle name="Normalno 2 3 2" xfId="334" xr:uid="{00000000-0005-0000-0000-0000C4020000}"/>
    <cellStyle name="Normalno 2 3 2 2" xfId="495" xr:uid="{00000000-0005-0000-0000-0000C5020000}"/>
    <cellStyle name="Normalno 2 3 2 2 2" xfId="818" xr:uid="{00000000-0005-0000-0000-0000C6020000}"/>
    <cellStyle name="Normalno 2 3 2 3" xfId="937" xr:uid="{00000000-0005-0000-0000-0000C7020000}"/>
    <cellStyle name="Normalno 2 3 2 4" xfId="672" xr:uid="{00000000-0005-0000-0000-0000C8020000}"/>
    <cellStyle name="Normalno 2 3 3" xfId="364" xr:uid="{00000000-0005-0000-0000-0000C9020000}"/>
    <cellStyle name="Normalno 2 3 3 2" xfId="524" xr:uid="{00000000-0005-0000-0000-0000CA020000}"/>
    <cellStyle name="Normalno 2 3 3 2 2" xfId="847" xr:uid="{00000000-0005-0000-0000-0000CB020000}"/>
    <cellStyle name="Normalno 2 3 3 3" xfId="966" xr:uid="{00000000-0005-0000-0000-0000CC020000}"/>
    <cellStyle name="Normalno 2 3 3 4" xfId="701" xr:uid="{00000000-0005-0000-0000-0000CD020000}"/>
    <cellStyle name="Normalno 2 3 4" xfId="394" xr:uid="{00000000-0005-0000-0000-0000CE020000}"/>
    <cellStyle name="Normalno 2 3 4 2" xfId="554" xr:uid="{00000000-0005-0000-0000-0000CF020000}"/>
    <cellStyle name="Normalno 2 3 4 2 2" xfId="877" xr:uid="{00000000-0005-0000-0000-0000D0020000}"/>
    <cellStyle name="Normalno 2 3 4 3" xfId="996" xr:uid="{00000000-0005-0000-0000-0000D1020000}"/>
    <cellStyle name="Normalno 2 3 4 4" xfId="731" xr:uid="{00000000-0005-0000-0000-0000D2020000}"/>
    <cellStyle name="Normalno 2 3 5" xfId="292" xr:uid="{00000000-0005-0000-0000-0000D3020000}"/>
    <cellStyle name="Normalno 2 3 5 2" xfId="466" xr:uid="{00000000-0005-0000-0000-0000D4020000}"/>
    <cellStyle name="Normalno 2 3 5 2 2" xfId="789" xr:uid="{00000000-0005-0000-0000-0000D5020000}"/>
    <cellStyle name="Normalno 2 3 5 3" xfId="643" xr:uid="{00000000-0005-0000-0000-0000D6020000}"/>
    <cellStyle name="Normalno 2 3 6" xfId="437" xr:uid="{00000000-0005-0000-0000-0000D7020000}"/>
    <cellStyle name="Normalno 2 3 6 2" xfId="760" xr:uid="{00000000-0005-0000-0000-0000D8020000}"/>
    <cellStyle name="Normalno 2 3 7" xfId="613" xr:uid="{00000000-0005-0000-0000-0000D9020000}"/>
    <cellStyle name="Normalno 2 3 8" xfId="908" xr:uid="{00000000-0005-0000-0000-0000DA020000}"/>
    <cellStyle name="Normalno 2 3 9" xfId="584" xr:uid="{00000000-0005-0000-0000-0000DB020000}"/>
    <cellStyle name="Normalno 2 4" xfId="14" xr:uid="{00000000-0005-0000-0000-0000DC020000}"/>
    <cellStyle name="Normalno 2 4 2" xfId="329" xr:uid="{00000000-0005-0000-0000-0000DD020000}"/>
    <cellStyle name="Normalno 2 4 2 2" xfId="490" xr:uid="{00000000-0005-0000-0000-0000DE020000}"/>
    <cellStyle name="Normalno 2 4 2 2 2" xfId="813" xr:uid="{00000000-0005-0000-0000-0000DF020000}"/>
    <cellStyle name="Normalno 2 4 2 3" xfId="932" xr:uid="{00000000-0005-0000-0000-0000E0020000}"/>
    <cellStyle name="Normalno 2 4 2 4" xfId="667" xr:uid="{00000000-0005-0000-0000-0000E1020000}"/>
    <cellStyle name="Normalno 2 4 3" xfId="359" xr:uid="{00000000-0005-0000-0000-0000E2020000}"/>
    <cellStyle name="Normalno 2 4 3 2" xfId="519" xr:uid="{00000000-0005-0000-0000-0000E3020000}"/>
    <cellStyle name="Normalno 2 4 3 2 2" xfId="842" xr:uid="{00000000-0005-0000-0000-0000E4020000}"/>
    <cellStyle name="Normalno 2 4 3 3" xfId="961" xr:uid="{00000000-0005-0000-0000-0000E5020000}"/>
    <cellStyle name="Normalno 2 4 3 4" xfId="696" xr:uid="{00000000-0005-0000-0000-0000E6020000}"/>
    <cellStyle name="Normalno 2 4 4" xfId="389" xr:uid="{00000000-0005-0000-0000-0000E7020000}"/>
    <cellStyle name="Normalno 2 4 4 2" xfId="549" xr:uid="{00000000-0005-0000-0000-0000E8020000}"/>
    <cellStyle name="Normalno 2 4 4 2 2" xfId="872" xr:uid="{00000000-0005-0000-0000-0000E9020000}"/>
    <cellStyle name="Normalno 2 4 4 3" xfId="991" xr:uid="{00000000-0005-0000-0000-0000EA020000}"/>
    <cellStyle name="Normalno 2 4 4 4" xfId="726" xr:uid="{00000000-0005-0000-0000-0000EB020000}"/>
    <cellStyle name="Normalno 2 4 5" xfId="287" xr:uid="{00000000-0005-0000-0000-0000EC020000}"/>
    <cellStyle name="Normalno 2 4 5 2" xfId="461" xr:uid="{00000000-0005-0000-0000-0000ED020000}"/>
    <cellStyle name="Normalno 2 4 5 2 2" xfId="784" xr:uid="{00000000-0005-0000-0000-0000EE020000}"/>
    <cellStyle name="Normalno 2 4 5 3" xfId="638" xr:uid="{00000000-0005-0000-0000-0000EF020000}"/>
    <cellStyle name="Normalno 2 4 6" xfId="432" xr:uid="{00000000-0005-0000-0000-0000F0020000}"/>
    <cellStyle name="Normalno 2 4 6 2" xfId="755" xr:uid="{00000000-0005-0000-0000-0000F1020000}"/>
    <cellStyle name="Normalno 2 4 7" xfId="608" xr:uid="{00000000-0005-0000-0000-0000F2020000}"/>
    <cellStyle name="Normalno 2 4 8" xfId="903" xr:uid="{00000000-0005-0000-0000-0000F3020000}"/>
    <cellStyle name="Normalno 2 4 9" xfId="579" xr:uid="{00000000-0005-0000-0000-0000F4020000}"/>
    <cellStyle name="Normalno 2 5" xfId="264" xr:uid="{00000000-0005-0000-0000-0000F5020000}"/>
    <cellStyle name="Normalno 2 5 2" xfId="284" xr:uid="{00000000-0005-0000-0000-0000F6020000}"/>
    <cellStyle name="Normalno 2 6" xfId="267" xr:uid="{00000000-0005-0000-0000-0000F7020000}"/>
    <cellStyle name="Normalno 2 7" xfId="327" xr:uid="{00000000-0005-0000-0000-0000F8020000}"/>
    <cellStyle name="Normalno 2 7 2" xfId="488" xr:uid="{00000000-0005-0000-0000-0000F9020000}"/>
    <cellStyle name="Normalno 2 7 2 2" xfId="811" xr:uid="{00000000-0005-0000-0000-0000FA020000}"/>
    <cellStyle name="Normalno 2 7 3" xfId="930" xr:uid="{00000000-0005-0000-0000-0000FB020000}"/>
    <cellStyle name="Normalno 2 7 4" xfId="665" xr:uid="{00000000-0005-0000-0000-0000FC020000}"/>
    <cellStyle name="Normalno 2 8" xfId="357" xr:uid="{00000000-0005-0000-0000-0000FD020000}"/>
    <cellStyle name="Normalno 2 8 2" xfId="517" xr:uid="{00000000-0005-0000-0000-0000FE020000}"/>
    <cellStyle name="Normalno 2 8 2 2" xfId="840" xr:uid="{00000000-0005-0000-0000-0000FF020000}"/>
    <cellStyle name="Normalno 2 8 3" xfId="959" xr:uid="{00000000-0005-0000-0000-000000030000}"/>
    <cellStyle name="Normalno 2 8 4" xfId="694" xr:uid="{00000000-0005-0000-0000-000001030000}"/>
    <cellStyle name="Normalno 2 9" xfId="387" xr:uid="{00000000-0005-0000-0000-000002030000}"/>
    <cellStyle name="Normalno 2 9 2" xfId="547" xr:uid="{00000000-0005-0000-0000-000003030000}"/>
    <cellStyle name="Normalno 2 9 2 2" xfId="870" xr:uid="{00000000-0005-0000-0000-000004030000}"/>
    <cellStyle name="Normalno 2 9 3" xfId="989" xr:uid="{00000000-0005-0000-0000-000005030000}"/>
    <cellStyle name="Normalno 2 9 4" xfId="724" xr:uid="{00000000-0005-0000-0000-000006030000}"/>
    <cellStyle name="Normalno 3" xfId="24" xr:uid="{00000000-0005-0000-0000-000007030000}"/>
    <cellStyle name="Normalno 3 2 2" xfId="214" xr:uid="{00000000-0005-0000-0000-000008030000}"/>
    <cellStyle name="Normalno 3 3" xfId="216" xr:uid="{00000000-0005-0000-0000-000009030000}"/>
    <cellStyle name="Normalno 4" xfId="302" xr:uid="{00000000-0005-0000-0000-00000A030000}"/>
    <cellStyle name="Normalno 4 2" xfId="242" xr:uid="{00000000-0005-0000-0000-00000B030000}"/>
    <cellStyle name="Normalno 5" xfId="266" xr:uid="{00000000-0005-0000-0000-00000C030000}"/>
    <cellStyle name="Normalno 5 3" xfId="215" xr:uid="{00000000-0005-0000-0000-00000D030000}"/>
    <cellStyle name="Normalno 7" xfId="255" xr:uid="{00000000-0005-0000-0000-00000E030000}"/>
    <cellStyle name="Normalno 7 2" xfId="354" xr:uid="{00000000-0005-0000-0000-00000F030000}"/>
    <cellStyle name="Normalno 7 2 2" xfId="515" xr:uid="{00000000-0005-0000-0000-000010030000}"/>
    <cellStyle name="Normalno 7 2 2 2" xfId="838" xr:uid="{00000000-0005-0000-0000-000011030000}"/>
    <cellStyle name="Normalno 7 2 3" xfId="957" xr:uid="{00000000-0005-0000-0000-000012030000}"/>
    <cellStyle name="Normalno 7 2 4" xfId="692" xr:uid="{00000000-0005-0000-0000-000013030000}"/>
    <cellStyle name="Normalno 7 3" xfId="384" xr:uid="{00000000-0005-0000-0000-000014030000}"/>
    <cellStyle name="Normalno 7 3 2" xfId="544" xr:uid="{00000000-0005-0000-0000-000015030000}"/>
    <cellStyle name="Normalno 7 3 2 2" xfId="867" xr:uid="{00000000-0005-0000-0000-000016030000}"/>
    <cellStyle name="Normalno 7 3 3" xfId="986" xr:uid="{00000000-0005-0000-0000-000017030000}"/>
    <cellStyle name="Normalno 7 3 4" xfId="721" xr:uid="{00000000-0005-0000-0000-000018030000}"/>
    <cellStyle name="Normalno 7 4" xfId="414" xr:uid="{00000000-0005-0000-0000-000019030000}"/>
    <cellStyle name="Normalno 7 4 2" xfId="574" xr:uid="{00000000-0005-0000-0000-00001A030000}"/>
    <cellStyle name="Normalno 7 4 2 2" xfId="897" xr:uid="{00000000-0005-0000-0000-00001B030000}"/>
    <cellStyle name="Normalno 7 4 3" xfId="1016" xr:uid="{00000000-0005-0000-0000-00001C030000}"/>
    <cellStyle name="Normalno 7 4 4" xfId="751" xr:uid="{00000000-0005-0000-0000-00001D030000}"/>
    <cellStyle name="Normalno 7 5" xfId="322" xr:uid="{00000000-0005-0000-0000-00001E030000}"/>
    <cellStyle name="Normalno 7 5 2" xfId="486" xr:uid="{00000000-0005-0000-0000-00001F030000}"/>
    <cellStyle name="Normalno 7 5 2 2" xfId="809" xr:uid="{00000000-0005-0000-0000-000020030000}"/>
    <cellStyle name="Normalno 7 5 3" xfId="663" xr:uid="{00000000-0005-0000-0000-000021030000}"/>
    <cellStyle name="Normalno 7 6" xfId="457" xr:uid="{00000000-0005-0000-0000-000022030000}"/>
    <cellStyle name="Normalno 7 6 2" xfId="780" xr:uid="{00000000-0005-0000-0000-000023030000}"/>
    <cellStyle name="Normalno 7 7" xfId="633" xr:uid="{00000000-0005-0000-0000-000024030000}"/>
    <cellStyle name="Normalno 7 8" xfId="928" xr:uid="{00000000-0005-0000-0000-000025030000}"/>
    <cellStyle name="Normalno 7 9" xfId="604" xr:uid="{00000000-0005-0000-0000-000026030000}"/>
    <cellStyle name="Normalno 9" xfId="213" xr:uid="{00000000-0005-0000-0000-000027030000}"/>
    <cellStyle name="Note 2" xfId="156" xr:uid="{00000000-0005-0000-0000-000028030000}"/>
    <cellStyle name="Obično 10" xfId="11" xr:uid="{00000000-0005-0000-0000-000029030000}"/>
    <cellStyle name="Obično 10 2 2" xfId="245" xr:uid="{00000000-0005-0000-0000-00002A030000}"/>
    <cellStyle name="Obično 17" xfId="157" xr:uid="{00000000-0005-0000-0000-00002B030000}"/>
    <cellStyle name="Obično 17 2" xfId="158" xr:uid="{00000000-0005-0000-0000-00002C030000}"/>
    <cellStyle name="Obično 18" xfId="159" xr:uid="{00000000-0005-0000-0000-00002D030000}"/>
    <cellStyle name="Obično 18 2" xfId="160" xr:uid="{00000000-0005-0000-0000-00002E030000}"/>
    <cellStyle name="Obično 19" xfId="161" xr:uid="{00000000-0005-0000-0000-00002F030000}"/>
    <cellStyle name="Obično 2" xfId="53" xr:uid="{00000000-0005-0000-0000-000030030000}"/>
    <cellStyle name="Obično 2 2" xfId="163" xr:uid="{00000000-0005-0000-0000-000031030000}"/>
    <cellStyle name="Obično 2 2 2" xfId="204" xr:uid="{00000000-0005-0000-0000-000032030000}"/>
    <cellStyle name="Obično 2 2 3" xfId="206" xr:uid="{00000000-0005-0000-0000-000033030000}"/>
    <cellStyle name="Obično 2 21" xfId="249" xr:uid="{00000000-0005-0000-0000-000034030000}"/>
    <cellStyle name="Obično 2 21 2" xfId="244" xr:uid="{00000000-0005-0000-0000-000035030000}"/>
    <cellStyle name="Obično 2 3" xfId="162" xr:uid="{00000000-0005-0000-0000-000036030000}"/>
    <cellStyle name="Obično 2 4" xfId="251" xr:uid="{00000000-0005-0000-0000-000037030000}"/>
    <cellStyle name="Obično 20" xfId="164" xr:uid="{00000000-0005-0000-0000-000038030000}"/>
    <cellStyle name="Obično 21 2 2" xfId="246" xr:uid="{00000000-0005-0000-0000-000039030000}"/>
    <cellStyle name="Obično 21 4" xfId="247" xr:uid="{00000000-0005-0000-0000-00003A030000}"/>
    <cellStyle name="Obično 24" xfId="165" xr:uid="{00000000-0005-0000-0000-00003B030000}"/>
    <cellStyle name="Obično 24 2" xfId="166" xr:uid="{00000000-0005-0000-0000-00003C030000}"/>
    <cellStyle name="Obično 25" xfId="167" xr:uid="{00000000-0005-0000-0000-00003D030000}"/>
    <cellStyle name="Obično 27" xfId="168" xr:uid="{00000000-0005-0000-0000-00003E030000}"/>
    <cellStyle name="Obično 28" xfId="169" xr:uid="{00000000-0005-0000-0000-00003F030000}"/>
    <cellStyle name="Obično 28 2" xfId="170" xr:uid="{00000000-0005-0000-0000-000040030000}"/>
    <cellStyle name="Obično 3" xfId="277" xr:uid="{00000000-0005-0000-0000-000041030000}"/>
    <cellStyle name="Obično 31" xfId="171" xr:uid="{00000000-0005-0000-0000-000042030000}"/>
    <cellStyle name="Obično 32" xfId="172" xr:uid="{00000000-0005-0000-0000-000043030000}"/>
    <cellStyle name="Obično 32 2" xfId="173" xr:uid="{00000000-0005-0000-0000-000044030000}"/>
    <cellStyle name="Obično 35" xfId="174" xr:uid="{00000000-0005-0000-0000-000045030000}"/>
    <cellStyle name="Obično 35 2" xfId="175" xr:uid="{00000000-0005-0000-0000-000046030000}"/>
    <cellStyle name="Obično 37" xfId="176" xr:uid="{00000000-0005-0000-0000-000047030000}"/>
    <cellStyle name="Obično 38" xfId="177" xr:uid="{00000000-0005-0000-0000-000048030000}"/>
    <cellStyle name="Obično 39" xfId="178" xr:uid="{00000000-0005-0000-0000-000049030000}"/>
    <cellStyle name="Obično 39 2" xfId="179" xr:uid="{00000000-0005-0000-0000-00004A030000}"/>
    <cellStyle name="Obično 4 2" xfId="271" xr:uid="{00000000-0005-0000-0000-00004B030000}"/>
    <cellStyle name="Obično 6" xfId="219" xr:uid="{00000000-0005-0000-0000-00004C030000}"/>
    <cellStyle name="Obično 6 2" xfId="278" xr:uid="{00000000-0005-0000-0000-00004D030000}"/>
    <cellStyle name="Obično_01_20_41" xfId="276" xr:uid="{00000000-0005-0000-0000-00004E030000}"/>
    <cellStyle name="Output 2" xfId="180" xr:uid="{00000000-0005-0000-0000-00004F030000}"/>
    <cellStyle name="Percent 2" xfId="424" xr:uid="{00000000-0005-0000-0000-000050030000}"/>
    <cellStyle name="Percent 2 10" xfId="324" xr:uid="{00000000-0005-0000-0000-000051030000}"/>
    <cellStyle name="Percent 2 31" xfId="300" xr:uid="{00000000-0005-0000-0000-000052030000}"/>
    <cellStyle name="Postotak 2" xfId="422" xr:uid="{00000000-0005-0000-0000-000053030000}"/>
    <cellStyle name="Standard" xfId="181" xr:uid="{00000000-0005-0000-0000-000054030000}"/>
    <cellStyle name="Standard 2" xfId="117" xr:uid="{00000000-0005-0000-0000-000055030000}"/>
    <cellStyle name="Standard 5" xfId="189" xr:uid="{00000000-0005-0000-0000-000056030000}"/>
    <cellStyle name="STAVKE" xfId="417" xr:uid="{00000000-0005-0000-0000-000057030000}"/>
    <cellStyle name="Stil 1" xfId="1" xr:uid="{00000000-0005-0000-0000-000058030000}"/>
    <cellStyle name="Style 1" xfId="182" xr:uid="{00000000-0005-0000-0000-000059030000}"/>
    <cellStyle name="Title 2" xfId="183" xr:uid="{00000000-0005-0000-0000-00005A030000}"/>
    <cellStyle name="Total 2" xfId="184" xr:uid="{00000000-0005-0000-0000-00005B030000}"/>
    <cellStyle name="Troškovnik" xfId="426" xr:uid="{00000000-0005-0000-0000-00005C030000}"/>
    <cellStyle name="Ukupno" xfId="185" xr:uid="{00000000-0005-0000-0000-00005D030000}"/>
    <cellStyle name="Ukupno 2" xfId="303" xr:uid="{00000000-0005-0000-0000-00005E030000}"/>
    <cellStyle name="Valuta 2" xfId="20" xr:uid="{00000000-0005-0000-0000-00005F030000}"/>
    <cellStyle name="Valuta 2 10" xfId="609" xr:uid="{00000000-0005-0000-0000-000060030000}"/>
    <cellStyle name="Valuta 2 11" xfId="904" xr:uid="{00000000-0005-0000-0000-000061030000}"/>
    <cellStyle name="Valuta 2 12" xfId="580" xr:uid="{00000000-0005-0000-0000-000062030000}"/>
    <cellStyle name="Valuta 2 2" xfId="27" xr:uid="{00000000-0005-0000-0000-000063030000}"/>
    <cellStyle name="Valuta 2 2 10" xfId="906" xr:uid="{00000000-0005-0000-0000-000064030000}"/>
    <cellStyle name="Valuta 2 2 11" xfId="582" xr:uid="{00000000-0005-0000-0000-000065030000}"/>
    <cellStyle name="Valuta 2 2 2" xfId="35" xr:uid="{00000000-0005-0000-0000-000066030000}"/>
    <cellStyle name="Valuta 2 2 2 2" xfId="337" xr:uid="{00000000-0005-0000-0000-000067030000}"/>
    <cellStyle name="Valuta 2 2 2 2 2" xfId="498" xr:uid="{00000000-0005-0000-0000-000068030000}"/>
    <cellStyle name="Valuta 2 2 2 2 2 2" xfId="821" xr:uid="{00000000-0005-0000-0000-000069030000}"/>
    <cellStyle name="Valuta 2 2 2 2 3" xfId="940" xr:uid="{00000000-0005-0000-0000-00006A030000}"/>
    <cellStyle name="Valuta 2 2 2 2 4" xfId="675" xr:uid="{00000000-0005-0000-0000-00006B030000}"/>
    <cellStyle name="Valuta 2 2 2 3" xfId="367" xr:uid="{00000000-0005-0000-0000-00006C030000}"/>
    <cellStyle name="Valuta 2 2 2 3 2" xfId="527" xr:uid="{00000000-0005-0000-0000-00006D030000}"/>
    <cellStyle name="Valuta 2 2 2 3 2 2" xfId="850" xr:uid="{00000000-0005-0000-0000-00006E030000}"/>
    <cellStyle name="Valuta 2 2 2 3 3" xfId="969" xr:uid="{00000000-0005-0000-0000-00006F030000}"/>
    <cellStyle name="Valuta 2 2 2 3 4" xfId="704" xr:uid="{00000000-0005-0000-0000-000070030000}"/>
    <cellStyle name="Valuta 2 2 2 4" xfId="397" xr:uid="{00000000-0005-0000-0000-000071030000}"/>
    <cellStyle name="Valuta 2 2 2 4 2" xfId="557" xr:uid="{00000000-0005-0000-0000-000072030000}"/>
    <cellStyle name="Valuta 2 2 2 4 2 2" xfId="880" xr:uid="{00000000-0005-0000-0000-000073030000}"/>
    <cellStyle name="Valuta 2 2 2 4 3" xfId="999" xr:uid="{00000000-0005-0000-0000-000074030000}"/>
    <cellStyle name="Valuta 2 2 2 4 4" xfId="734" xr:uid="{00000000-0005-0000-0000-000075030000}"/>
    <cellStyle name="Valuta 2 2 2 5" xfId="295" xr:uid="{00000000-0005-0000-0000-000076030000}"/>
    <cellStyle name="Valuta 2 2 2 5 2" xfId="469" xr:uid="{00000000-0005-0000-0000-000077030000}"/>
    <cellStyle name="Valuta 2 2 2 5 2 2" xfId="792" xr:uid="{00000000-0005-0000-0000-000078030000}"/>
    <cellStyle name="Valuta 2 2 2 5 3" xfId="646" xr:uid="{00000000-0005-0000-0000-000079030000}"/>
    <cellStyle name="Valuta 2 2 2 6" xfId="440" xr:uid="{00000000-0005-0000-0000-00007A030000}"/>
    <cellStyle name="Valuta 2 2 2 6 2" xfId="763" xr:uid="{00000000-0005-0000-0000-00007B030000}"/>
    <cellStyle name="Valuta 2 2 2 7" xfId="616" xr:uid="{00000000-0005-0000-0000-00007C030000}"/>
    <cellStyle name="Valuta 2 2 2 8" xfId="911" xr:uid="{00000000-0005-0000-0000-00007D030000}"/>
    <cellStyle name="Valuta 2 2 2 9" xfId="587" xr:uid="{00000000-0005-0000-0000-00007E030000}"/>
    <cellStyle name="Valuta 2 2 3" xfId="63" xr:uid="{00000000-0005-0000-0000-00007F030000}"/>
    <cellStyle name="Valuta 2 2 4" xfId="332" xr:uid="{00000000-0005-0000-0000-000080030000}"/>
    <cellStyle name="Valuta 2 2 4 2" xfId="493" xr:uid="{00000000-0005-0000-0000-000081030000}"/>
    <cellStyle name="Valuta 2 2 4 2 2" xfId="816" xr:uid="{00000000-0005-0000-0000-000082030000}"/>
    <cellStyle name="Valuta 2 2 4 3" xfId="935" xr:uid="{00000000-0005-0000-0000-000083030000}"/>
    <cellStyle name="Valuta 2 2 4 4" xfId="670" xr:uid="{00000000-0005-0000-0000-000084030000}"/>
    <cellStyle name="Valuta 2 2 5" xfId="362" xr:uid="{00000000-0005-0000-0000-000085030000}"/>
    <cellStyle name="Valuta 2 2 5 2" xfId="522" xr:uid="{00000000-0005-0000-0000-000086030000}"/>
    <cellStyle name="Valuta 2 2 5 2 2" xfId="845" xr:uid="{00000000-0005-0000-0000-000087030000}"/>
    <cellStyle name="Valuta 2 2 5 3" xfId="964" xr:uid="{00000000-0005-0000-0000-000088030000}"/>
    <cellStyle name="Valuta 2 2 5 4" xfId="699" xr:uid="{00000000-0005-0000-0000-000089030000}"/>
    <cellStyle name="Valuta 2 2 6" xfId="392" xr:uid="{00000000-0005-0000-0000-00008A030000}"/>
    <cellStyle name="Valuta 2 2 6 2" xfId="552" xr:uid="{00000000-0005-0000-0000-00008B030000}"/>
    <cellStyle name="Valuta 2 2 6 2 2" xfId="875" xr:uid="{00000000-0005-0000-0000-00008C030000}"/>
    <cellStyle name="Valuta 2 2 6 3" xfId="994" xr:uid="{00000000-0005-0000-0000-00008D030000}"/>
    <cellStyle name="Valuta 2 2 6 4" xfId="729" xr:uid="{00000000-0005-0000-0000-00008E030000}"/>
    <cellStyle name="Valuta 2 2 7" xfId="290" xr:uid="{00000000-0005-0000-0000-00008F030000}"/>
    <cellStyle name="Valuta 2 2 7 2" xfId="464" xr:uid="{00000000-0005-0000-0000-000090030000}"/>
    <cellStyle name="Valuta 2 2 7 2 2" xfId="787" xr:uid="{00000000-0005-0000-0000-000091030000}"/>
    <cellStyle name="Valuta 2 2 7 3" xfId="641" xr:uid="{00000000-0005-0000-0000-000092030000}"/>
    <cellStyle name="Valuta 2 2 8" xfId="435" xr:uid="{00000000-0005-0000-0000-000093030000}"/>
    <cellStyle name="Valuta 2 2 8 2" xfId="758" xr:uid="{00000000-0005-0000-0000-000094030000}"/>
    <cellStyle name="Valuta 2 2 9" xfId="611" xr:uid="{00000000-0005-0000-0000-000095030000}"/>
    <cellStyle name="Valuta 2 3" xfId="32" xr:uid="{00000000-0005-0000-0000-000096030000}"/>
    <cellStyle name="Valuta 2 3 2" xfId="335" xr:uid="{00000000-0005-0000-0000-000097030000}"/>
    <cellStyle name="Valuta 2 3 2 2" xfId="496" xr:uid="{00000000-0005-0000-0000-000098030000}"/>
    <cellStyle name="Valuta 2 3 2 2 2" xfId="819" xr:uid="{00000000-0005-0000-0000-000099030000}"/>
    <cellStyle name="Valuta 2 3 2 3" xfId="938" xr:uid="{00000000-0005-0000-0000-00009A030000}"/>
    <cellStyle name="Valuta 2 3 2 4" xfId="673" xr:uid="{00000000-0005-0000-0000-00009B030000}"/>
    <cellStyle name="Valuta 2 3 3" xfId="365" xr:uid="{00000000-0005-0000-0000-00009C030000}"/>
    <cellStyle name="Valuta 2 3 3 2" xfId="525" xr:uid="{00000000-0005-0000-0000-00009D030000}"/>
    <cellStyle name="Valuta 2 3 3 2 2" xfId="848" xr:uid="{00000000-0005-0000-0000-00009E030000}"/>
    <cellStyle name="Valuta 2 3 3 3" xfId="967" xr:uid="{00000000-0005-0000-0000-00009F030000}"/>
    <cellStyle name="Valuta 2 3 3 4" xfId="702" xr:uid="{00000000-0005-0000-0000-0000A0030000}"/>
    <cellStyle name="Valuta 2 3 4" xfId="395" xr:uid="{00000000-0005-0000-0000-0000A1030000}"/>
    <cellStyle name="Valuta 2 3 4 2" xfId="555" xr:uid="{00000000-0005-0000-0000-0000A2030000}"/>
    <cellStyle name="Valuta 2 3 4 2 2" xfId="878" xr:uid="{00000000-0005-0000-0000-0000A3030000}"/>
    <cellStyle name="Valuta 2 3 4 3" xfId="997" xr:uid="{00000000-0005-0000-0000-0000A4030000}"/>
    <cellStyle name="Valuta 2 3 4 4" xfId="732" xr:uid="{00000000-0005-0000-0000-0000A5030000}"/>
    <cellStyle name="Valuta 2 3 5" xfId="293" xr:uid="{00000000-0005-0000-0000-0000A6030000}"/>
    <cellStyle name="Valuta 2 3 5 2" xfId="467" xr:uid="{00000000-0005-0000-0000-0000A7030000}"/>
    <cellStyle name="Valuta 2 3 5 2 2" xfId="790" xr:uid="{00000000-0005-0000-0000-0000A8030000}"/>
    <cellStyle name="Valuta 2 3 5 3" xfId="644" xr:uid="{00000000-0005-0000-0000-0000A9030000}"/>
    <cellStyle name="Valuta 2 3 6" xfId="438" xr:uid="{00000000-0005-0000-0000-0000AA030000}"/>
    <cellStyle name="Valuta 2 3 6 2" xfId="761" xr:uid="{00000000-0005-0000-0000-0000AB030000}"/>
    <cellStyle name="Valuta 2 3 7" xfId="614" xr:uid="{00000000-0005-0000-0000-0000AC030000}"/>
    <cellStyle name="Valuta 2 3 8" xfId="909" xr:uid="{00000000-0005-0000-0000-0000AD030000}"/>
    <cellStyle name="Valuta 2 3 9" xfId="585" xr:uid="{00000000-0005-0000-0000-0000AE030000}"/>
    <cellStyle name="Valuta 2 4" xfId="187" xr:uid="{00000000-0005-0000-0000-0000AF030000}"/>
    <cellStyle name="Valuta 2 5" xfId="330" xr:uid="{00000000-0005-0000-0000-0000B0030000}"/>
    <cellStyle name="Valuta 2 5 2" xfId="491" xr:uid="{00000000-0005-0000-0000-0000B1030000}"/>
    <cellStyle name="Valuta 2 5 2 2" xfId="814" xr:uid="{00000000-0005-0000-0000-0000B2030000}"/>
    <cellStyle name="Valuta 2 5 3" xfId="933" xr:uid="{00000000-0005-0000-0000-0000B3030000}"/>
    <cellStyle name="Valuta 2 5 4" xfId="668" xr:uid="{00000000-0005-0000-0000-0000B4030000}"/>
    <cellStyle name="Valuta 2 6" xfId="360" xr:uid="{00000000-0005-0000-0000-0000B5030000}"/>
    <cellStyle name="Valuta 2 6 2" xfId="520" xr:uid="{00000000-0005-0000-0000-0000B6030000}"/>
    <cellStyle name="Valuta 2 6 2 2" xfId="843" xr:uid="{00000000-0005-0000-0000-0000B7030000}"/>
    <cellStyle name="Valuta 2 6 3" xfId="962" xr:uid="{00000000-0005-0000-0000-0000B8030000}"/>
    <cellStyle name="Valuta 2 6 4" xfId="697" xr:uid="{00000000-0005-0000-0000-0000B9030000}"/>
    <cellStyle name="Valuta 2 7" xfId="390" xr:uid="{00000000-0005-0000-0000-0000BA030000}"/>
    <cellStyle name="Valuta 2 7 2" xfId="550" xr:uid="{00000000-0005-0000-0000-0000BB030000}"/>
    <cellStyle name="Valuta 2 7 2 2" xfId="873" xr:uid="{00000000-0005-0000-0000-0000BC030000}"/>
    <cellStyle name="Valuta 2 7 3" xfId="992" xr:uid="{00000000-0005-0000-0000-0000BD030000}"/>
    <cellStyle name="Valuta 2 7 4" xfId="727" xr:uid="{00000000-0005-0000-0000-0000BE030000}"/>
    <cellStyle name="Valuta 2 8" xfId="288" xr:uid="{00000000-0005-0000-0000-0000BF030000}"/>
    <cellStyle name="Valuta 2 8 2" xfId="462" xr:uid="{00000000-0005-0000-0000-0000C0030000}"/>
    <cellStyle name="Valuta 2 8 2 2" xfId="785" xr:uid="{00000000-0005-0000-0000-0000C1030000}"/>
    <cellStyle name="Valuta 2 8 3" xfId="639" xr:uid="{00000000-0005-0000-0000-0000C2030000}"/>
    <cellStyle name="Valuta 2 9" xfId="433" xr:uid="{00000000-0005-0000-0000-0000C3030000}"/>
    <cellStyle name="Valuta 2 9 2" xfId="756" xr:uid="{00000000-0005-0000-0000-0000C4030000}"/>
    <cellStyle name="Warning Text 2" xfId="186" xr:uid="{00000000-0005-0000-0000-0000C5030000}"/>
    <cellStyle name="Zarez 2" xfId="243" xr:uid="{00000000-0005-0000-0000-0000C6030000}"/>
    <cellStyle name="Zarez 2 2" xfId="265" xr:uid="{00000000-0005-0000-0000-0000C7030000}"/>
    <cellStyle name="Zarez 4" xfId="209" xr:uid="{00000000-0005-0000-0000-0000C8030000}"/>
    <cellStyle name="Zarez 4 2" xfId="341" xr:uid="{00000000-0005-0000-0000-0000C9030000}"/>
    <cellStyle name="Zarez 4 2 2" xfId="502" xr:uid="{00000000-0005-0000-0000-0000CA030000}"/>
    <cellStyle name="Zarez 4 2 2 2" xfId="825" xr:uid="{00000000-0005-0000-0000-0000CB030000}"/>
    <cellStyle name="Zarez 4 2 3" xfId="944" xr:uid="{00000000-0005-0000-0000-0000CC030000}"/>
    <cellStyle name="Zarez 4 2 4" xfId="679" xr:uid="{00000000-0005-0000-0000-0000CD030000}"/>
    <cellStyle name="Zarez 4 3" xfId="371" xr:uid="{00000000-0005-0000-0000-0000CE030000}"/>
    <cellStyle name="Zarez 4 3 2" xfId="531" xr:uid="{00000000-0005-0000-0000-0000CF030000}"/>
    <cellStyle name="Zarez 4 3 2 2" xfId="854" xr:uid="{00000000-0005-0000-0000-0000D0030000}"/>
    <cellStyle name="Zarez 4 3 3" xfId="973" xr:uid="{00000000-0005-0000-0000-0000D1030000}"/>
    <cellStyle name="Zarez 4 3 4" xfId="708" xr:uid="{00000000-0005-0000-0000-0000D2030000}"/>
    <cellStyle name="Zarez 4 4" xfId="401" xr:uid="{00000000-0005-0000-0000-0000D3030000}"/>
    <cellStyle name="Zarez 4 4 2" xfId="561" xr:uid="{00000000-0005-0000-0000-0000D4030000}"/>
    <cellStyle name="Zarez 4 4 2 2" xfId="884" xr:uid="{00000000-0005-0000-0000-0000D5030000}"/>
    <cellStyle name="Zarez 4 4 3" xfId="1003" xr:uid="{00000000-0005-0000-0000-0000D6030000}"/>
    <cellStyle name="Zarez 4 4 4" xfId="738" xr:uid="{00000000-0005-0000-0000-0000D7030000}"/>
    <cellStyle name="Zarez 4 5" xfId="309" xr:uid="{00000000-0005-0000-0000-0000D8030000}"/>
    <cellStyle name="Zarez 4 5 2" xfId="473" xr:uid="{00000000-0005-0000-0000-0000D9030000}"/>
    <cellStyle name="Zarez 4 5 2 2" xfId="796" xr:uid="{00000000-0005-0000-0000-0000DA030000}"/>
    <cellStyle name="Zarez 4 5 3" xfId="650" xr:uid="{00000000-0005-0000-0000-0000DB030000}"/>
    <cellStyle name="Zarez 4 6" xfId="444" xr:uid="{00000000-0005-0000-0000-0000DC030000}"/>
    <cellStyle name="Zarez 4 6 2" xfId="767" xr:uid="{00000000-0005-0000-0000-0000DD030000}"/>
    <cellStyle name="Zarez 4 7" xfId="620" xr:uid="{00000000-0005-0000-0000-0000DE030000}"/>
    <cellStyle name="Zarez 4 8" xfId="915" xr:uid="{00000000-0005-0000-0000-0000DF030000}"/>
    <cellStyle name="Zarez 4 9" xfId="591" xr:uid="{00000000-0005-0000-0000-0000E0030000}"/>
    <cellStyle name="Zarez 5" xfId="211" xr:uid="{00000000-0005-0000-0000-0000E1030000}"/>
    <cellStyle name="Zarez 5 2" xfId="342" xr:uid="{00000000-0005-0000-0000-0000E2030000}"/>
    <cellStyle name="Zarez 5 2 2" xfId="503" xr:uid="{00000000-0005-0000-0000-0000E3030000}"/>
    <cellStyle name="Zarez 5 2 2 2" xfId="826" xr:uid="{00000000-0005-0000-0000-0000E4030000}"/>
    <cellStyle name="Zarez 5 2 3" xfId="945" xr:uid="{00000000-0005-0000-0000-0000E5030000}"/>
    <cellStyle name="Zarez 5 2 4" xfId="680" xr:uid="{00000000-0005-0000-0000-0000E6030000}"/>
    <cellStyle name="Zarez 5 3" xfId="372" xr:uid="{00000000-0005-0000-0000-0000E7030000}"/>
    <cellStyle name="Zarez 5 3 2" xfId="532" xr:uid="{00000000-0005-0000-0000-0000E8030000}"/>
    <cellStyle name="Zarez 5 3 2 2" xfId="855" xr:uid="{00000000-0005-0000-0000-0000E9030000}"/>
    <cellStyle name="Zarez 5 3 3" xfId="974" xr:uid="{00000000-0005-0000-0000-0000EA030000}"/>
    <cellStyle name="Zarez 5 3 4" xfId="709" xr:uid="{00000000-0005-0000-0000-0000EB030000}"/>
    <cellStyle name="Zarez 5 4" xfId="402" xr:uid="{00000000-0005-0000-0000-0000EC030000}"/>
    <cellStyle name="Zarez 5 4 2" xfId="562" xr:uid="{00000000-0005-0000-0000-0000ED030000}"/>
    <cellStyle name="Zarez 5 4 2 2" xfId="885" xr:uid="{00000000-0005-0000-0000-0000EE030000}"/>
    <cellStyle name="Zarez 5 4 3" xfId="1004" xr:uid="{00000000-0005-0000-0000-0000EF030000}"/>
    <cellStyle name="Zarez 5 4 4" xfId="739" xr:uid="{00000000-0005-0000-0000-0000F0030000}"/>
    <cellStyle name="Zarez 5 5" xfId="310" xr:uid="{00000000-0005-0000-0000-0000F1030000}"/>
    <cellStyle name="Zarez 5 5 2" xfId="474" xr:uid="{00000000-0005-0000-0000-0000F2030000}"/>
    <cellStyle name="Zarez 5 5 2 2" xfId="797" xr:uid="{00000000-0005-0000-0000-0000F3030000}"/>
    <cellStyle name="Zarez 5 5 3" xfId="651" xr:uid="{00000000-0005-0000-0000-0000F4030000}"/>
    <cellStyle name="Zarez 5 6" xfId="445" xr:uid="{00000000-0005-0000-0000-0000F5030000}"/>
    <cellStyle name="Zarez 5 6 2" xfId="768" xr:uid="{00000000-0005-0000-0000-0000F6030000}"/>
    <cellStyle name="Zarez 5 7" xfId="621" xr:uid="{00000000-0005-0000-0000-0000F7030000}"/>
    <cellStyle name="Zarez 5 8" xfId="916" xr:uid="{00000000-0005-0000-0000-0000F8030000}"/>
    <cellStyle name="Zarez 5 9" xfId="592" xr:uid="{00000000-0005-0000-0000-0000F903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25599</xdr:colOff>
      <xdr:row>0</xdr:row>
      <xdr:rowOff>77745</xdr:rowOff>
    </xdr:from>
    <xdr:to>
      <xdr:col>16</xdr:col>
      <xdr:colOff>876774</xdr:colOff>
      <xdr:row>5</xdr:row>
      <xdr:rowOff>639</xdr:rowOff>
    </xdr:to>
    <xdr:pic>
      <xdr:nvPicPr>
        <xdr:cNvPr id="3" name="Picture 5">
          <a:extLst>
            <a:ext uri="{FF2B5EF4-FFF2-40B4-BE49-F238E27FC236}">
              <a16:creationId xmlns:a16="http://schemas.microsoft.com/office/drawing/2014/main" id="{F2E6F2CE-A03C-4252-8893-19B3DC67BA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73599" y="77745"/>
          <a:ext cx="7452000" cy="871659"/>
        </a:xfrm>
        <a:prstGeom prst="rect">
          <a:avLst/>
        </a:prstGeom>
      </xdr:spPr>
    </xdr:pic>
    <xdr:clientData/>
  </xdr:twoCellAnchor>
  <xdr:twoCellAnchor>
    <xdr:from>
      <xdr:col>12</xdr:col>
      <xdr:colOff>66675</xdr:colOff>
      <xdr:row>42</xdr:row>
      <xdr:rowOff>57150</xdr:rowOff>
    </xdr:from>
    <xdr:to>
      <xdr:col>16</xdr:col>
      <xdr:colOff>76200</xdr:colOff>
      <xdr:row>51</xdr:row>
      <xdr:rowOff>104775</xdr:rowOff>
    </xdr:to>
    <xdr:pic>
      <xdr:nvPicPr>
        <xdr:cNvPr id="4" name="Picture 3">
          <a:extLst>
            <a:ext uri="{FF2B5EF4-FFF2-40B4-BE49-F238E27FC236}">
              <a16:creationId xmlns:a16="http://schemas.microsoft.com/office/drawing/2014/main" id="{9BBFDC1E-FE87-FA57-15C3-52ED69D08B2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67275" y="9391650"/>
          <a:ext cx="21431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266701</xdr:colOff>
      <xdr:row>25</xdr:row>
      <xdr:rowOff>19051</xdr:rowOff>
    </xdr:from>
    <xdr:to>
      <xdr:col>15</xdr:col>
      <xdr:colOff>876301</xdr:colOff>
      <xdr:row>26</xdr:row>
      <xdr:rowOff>17954</xdr:rowOff>
    </xdr:to>
    <xdr:pic>
      <xdr:nvPicPr>
        <xdr:cNvPr id="2" name="Slika 2">
          <a:extLst>
            <a:ext uri="{FF2B5EF4-FFF2-40B4-BE49-F238E27FC236}">
              <a16:creationId xmlns:a16="http://schemas.microsoft.com/office/drawing/2014/main" id="{167E72CA-6A0B-4FCE-B101-115A8C3D0A3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981701" y="4972051"/>
          <a:ext cx="609600" cy="70946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krist/Dropbox/izvedbeni_Garesnica/!_moje/opciuvjeti/Tro_gradj-obrtnicki_rev1(2015).xlsx" TargetMode="External"/><Relationship Id="rId1" Type="http://schemas.openxmlformats.org/officeDocument/2006/relationships/externalLinkPath" Target="/Users/krist/Dropbox/izvedbeni_Garesnica/!_moje/opciuvjeti/Tro_gradj-obrtnicki_rev1(201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krist/Dropbox/izvedbeni_Garesnica/!_moje/opciuvjeti/054_UNIZGB_TRO_BC(2017).xlsx" TargetMode="External"/><Relationship Id="rId1" Type="http://schemas.openxmlformats.org/officeDocument/2006/relationships/externalLinkPath" Target="/Users/krist/Dropbox/izvedbeni_Garesnica/!_moje/opciuvjeti/054_UNIZGB_TRO_BC(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IDA\F\E-PROJEKTI\GARESNICA_2016%2006%2007\GP_GARESNICA_VK\GARESNICA_GP_VK_PREDANO\TRO&#352;KOVNIK_inkubator-Garesnica.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projekti/H-66-2005-BLATO%20DVORANA/Troskovnici/Instalacije/Uredaj%20za%20prociscavanje_tro.xls" TargetMode="External"/><Relationship Id="rId1" Type="http://schemas.openxmlformats.org/officeDocument/2006/relationships/externalLinkPath" Target="/projekti/H-66-2005-BLATO%20DVORANA/Troskovnici/Instalacije/Uredaj%20za%20prociscavanje_t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slovnica"/>
      <sheetName val="Opći uvjeti"/>
      <sheetName val="A._Građevinski radovi"/>
      <sheetName val="B._vodovod&amp;odvodnja"/>
      <sheetName val="C._Elektro instalacije"/>
      <sheetName val="D._Grijanje i hlađenje"/>
    </sheetNames>
    <sheetDataSet>
      <sheetData sheetId="0" refreshError="1"/>
      <sheetData sheetId="1" refreshError="1"/>
      <sheetData sheetId="2">
        <row r="316">
          <cell r="B316" t="str">
            <v>KERAMIČARSKI RADOVI</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ZGB"/>
      <sheetName val="0-NAS"/>
      <sheetName val="0-REKAPITULACIJA"/>
      <sheetName val="A-NAS"/>
      <sheetName val="A-OPCI"/>
      <sheetName val="A-GOR"/>
      <sheetName val="B-NAS"/>
      <sheetName val="B-OPCI"/>
      <sheetName val="B-VIO"/>
      <sheetName val="C-NAS"/>
      <sheetName val="C-OPCI"/>
      <sheetName val="C-STR"/>
      <sheetName val="D-NAS"/>
      <sheetName val="D-OPCI"/>
      <sheetName val="D-STR-GAS"/>
      <sheetName val="E-ELE-GAS"/>
      <sheetName val="F-NAS"/>
      <sheetName val="F-OPCI"/>
      <sheetName val="F-ELE-SJ"/>
      <sheetName val="G-NAS"/>
      <sheetName val="G-OPCI"/>
      <sheetName val="G-ELE-IT"/>
      <sheetName val="H-NAS"/>
      <sheetName val="H-OPCI"/>
      <sheetName val="H-ELE-VD"/>
      <sheetName val="I-NAS"/>
      <sheetName val="I-OPCI"/>
      <sheetName val="I-ELE-TRFAFO"/>
      <sheetName val="J-NAS"/>
      <sheetName val="J-OPCI"/>
      <sheetName val="J-KRAJOBRAZ"/>
      <sheetName val="K-NAS"/>
      <sheetName val="K-OPCI "/>
      <sheetName val="K-PROMETNICA"/>
      <sheetName val="L-NAS "/>
      <sheetName val="L-OPCI"/>
      <sheetName val="L-TZ-NO"/>
    </sheetNames>
    <sheetDataSet>
      <sheetData sheetId="0" refreshError="1"/>
      <sheetData sheetId="1" refreshError="1"/>
      <sheetData sheetId="2" refreshError="1"/>
      <sheetData sheetId="3" refreshError="1"/>
      <sheetData sheetId="4" refreshError="1"/>
      <sheetData sheetId="5">
        <row r="390">
          <cell r="C390" t="str">
            <v xml:space="preserve">FASADERSKI RADOVI </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B_ ZGRADA"/>
    </sheetNames>
    <sheetDataSet>
      <sheetData sheetId="0" refreshError="1"/>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vorana"/>
      <sheetName val="dogradnja škole"/>
      <sheetName val="vanjski vodovod"/>
      <sheetName val="sanacija"/>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B541"/>
  <sheetViews>
    <sheetView tabSelected="1" view="pageBreakPreview" topLeftCell="A71" zoomScaleNormal="100" zoomScaleSheetLayoutView="100" workbookViewId="0">
      <selection activeCell="P82" sqref="P82"/>
    </sheetView>
  </sheetViews>
  <sheetFormatPr defaultRowHeight="10.7" customHeight="1"/>
  <cols>
    <col min="1" max="15" width="5.7109375" style="33" customWidth="1"/>
    <col min="16" max="16" width="13.28515625" style="33" customWidth="1"/>
    <col min="17" max="17" width="13.28515625" style="9" customWidth="1"/>
    <col min="18" max="22" width="9.140625" style="9"/>
    <col min="23" max="23" width="10.7109375" style="9" customWidth="1"/>
    <col min="24" max="222" width="9.140625" style="9"/>
    <col min="223" max="242" width="5" style="9" customWidth="1"/>
    <col min="243" max="247" width="0" style="9" hidden="1" customWidth="1"/>
    <col min="248" max="478" width="9.140625" style="9"/>
    <col min="479" max="498" width="5" style="9" customWidth="1"/>
    <col min="499" max="503" width="0" style="9" hidden="1" customWidth="1"/>
    <col min="504" max="734" width="9.140625" style="9"/>
    <col min="735" max="754" width="5" style="9" customWidth="1"/>
    <col min="755" max="759" width="0" style="9" hidden="1" customWidth="1"/>
    <col min="760" max="990" width="9.140625" style="9"/>
    <col min="991" max="1010" width="5" style="9" customWidth="1"/>
    <col min="1011" max="1015" width="0" style="9" hidden="1" customWidth="1"/>
    <col min="1016" max="1246" width="9.140625" style="9"/>
    <col min="1247" max="1266" width="5" style="9" customWidth="1"/>
    <col min="1267" max="1271" width="0" style="9" hidden="1" customWidth="1"/>
    <col min="1272" max="1502" width="9.140625" style="9"/>
    <col min="1503" max="1522" width="5" style="9" customWidth="1"/>
    <col min="1523" max="1527" width="0" style="9" hidden="1" customWidth="1"/>
    <col min="1528" max="1758" width="9.140625" style="9"/>
    <col min="1759" max="1778" width="5" style="9" customWidth="1"/>
    <col min="1779" max="1783" width="0" style="9" hidden="1" customWidth="1"/>
    <col min="1784" max="2014" width="9.140625" style="9"/>
    <col min="2015" max="2034" width="5" style="9" customWidth="1"/>
    <col min="2035" max="2039" width="0" style="9" hidden="1" customWidth="1"/>
    <col min="2040" max="2270" width="9.140625" style="9"/>
    <col min="2271" max="2290" width="5" style="9" customWidth="1"/>
    <col min="2291" max="2295" width="0" style="9" hidden="1" customWidth="1"/>
    <col min="2296" max="2526" width="9.140625" style="9"/>
    <col min="2527" max="2546" width="5" style="9" customWidth="1"/>
    <col min="2547" max="2551" width="0" style="9" hidden="1" customWidth="1"/>
    <col min="2552" max="2782" width="9.140625" style="9"/>
    <col min="2783" max="2802" width="5" style="9" customWidth="1"/>
    <col min="2803" max="2807" width="0" style="9" hidden="1" customWidth="1"/>
    <col min="2808" max="3038" width="9.140625" style="9"/>
    <col min="3039" max="3058" width="5" style="9" customWidth="1"/>
    <col min="3059" max="3063" width="0" style="9" hidden="1" customWidth="1"/>
    <col min="3064" max="3294" width="9.140625" style="9"/>
    <col min="3295" max="3314" width="5" style="9" customWidth="1"/>
    <col min="3315" max="3319" width="0" style="9" hidden="1" customWidth="1"/>
    <col min="3320" max="3550" width="9.140625" style="9"/>
    <col min="3551" max="3570" width="5" style="9" customWidth="1"/>
    <col min="3571" max="3575" width="0" style="9" hidden="1" customWidth="1"/>
    <col min="3576" max="3806" width="9.140625" style="9"/>
    <col min="3807" max="3826" width="5" style="9" customWidth="1"/>
    <col min="3827" max="3831" width="0" style="9" hidden="1" customWidth="1"/>
    <col min="3832" max="4062" width="9.140625" style="9"/>
    <col min="4063" max="4082" width="5" style="9" customWidth="1"/>
    <col min="4083" max="4087" width="0" style="9" hidden="1" customWidth="1"/>
    <col min="4088" max="4318" width="9.140625" style="9"/>
    <col min="4319" max="4338" width="5" style="9" customWidth="1"/>
    <col min="4339" max="4343" width="0" style="9" hidden="1" customWidth="1"/>
    <col min="4344" max="4574" width="9.140625" style="9"/>
    <col min="4575" max="4594" width="5" style="9" customWidth="1"/>
    <col min="4595" max="4599" width="0" style="9" hidden="1" customWidth="1"/>
    <col min="4600" max="4830" width="9.140625" style="9"/>
    <col min="4831" max="4850" width="5" style="9" customWidth="1"/>
    <col min="4851" max="4855" width="0" style="9" hidden="1" customWidth="1"/>
    <col min="4856" max="5086" width="9.140625" style="9"/>
    <col min="5087" max="5106" width="5" style="9" customWidth="1"/>
    <col min="5107" max="5111" width="0" style="9" hidden="1" customWidth="1"/>
    <col min="5112" max="5342" width="9.140625" style="9"/>
    <col min="5343" max="5362" width="5" style="9" customWidth="1"/>
    <col min="5363" max="5367" width="0" style="9" hidden="1" customWidth="1"/>
    <col min="5368" max="5598" width="9.140625" style="9"/>
    <col min="5599" max="5618" width="5" style="9" customWidth="1"/>
    <col min="5619" max="5623" width="0" style="9" hidden="1" customWidth="1"/>
    <col min="5624" max="5854" width="9.140625" style="9"/>
    <col min="5855" max="5874" width="5" style="9" customWidth="1"/>
    <col min="5875" max="5879" width="0" style="9" hidden="1" customWidth="1"/>
    <col min="5880" max="6110" width="9.140625" style="9"/>
    <col min="6111" max="6130" width="5" style="9" customWidth="1"/>
    <col min="6131" max="6135" width="0" style="9" hidden="1" customWidth="1"/>
    <col min="6136" max="6366" width="9.140625" style="9"/>
    <col min="6367" max="6386" width="5" style="9" customWidth="1"/>
    <col min="6387" max="6391" width="0" style="9" hidden="1" customWidth="1"/>
    <col min="6392" max="6622" width="9.140625" style="9"/>
    <col min="6623" max="6642" width="5" style="9" customWidth="1"/>
    <col min="6643" max="6647" width="0" style="9" hidden="1" customWidth="1"/>
    <col min="6648" max="6878" width="9.140625" style="9"/>
    <col min="6879" max="6898" width="5" style="9" customWidth="1"/>
    <col min="6899" max="6903" width="0" style="9" hidden="1" customWidth="1"/>
    <col min="6904" max="7134" width="9.140625" style="9"/>
    <col min="7135" max="7154" width="5" style="9" customWidth="1"/>
    <col min="7155" max="7159" width="0" style="9" hidden="1" customWidth="1"/>
    <col min="7160" max="7390" width="9.140625" style="9"/>
    <col min="7391" max="7410" width="5" style="9" customWidth="1"/>
    <col min="7411" max="7415" width="0" style="9" hidden="1" customWidth="1"/>
    <col min="7416" max="7646" width="9.140625" style="9"/>
    <col min="7647" max="7666" width="5" style="9" customWidth="1"/>
    <col min="7667" max="7671" width="0" style="9" hidden="1" customWidth="1"/>
    <col min="7672" max="7902" width="9.140625" style="9"/>
    <col min="7903" max="7922" width="5" style="9" customWidth="1"/>
    <col min="7923" max="7927" width="0" style="9" hidden="1" customWidth="1"/>
    <col min="7928" max="8158" width="9.140625" style="9"/>
    <col min="8159" max="8178" width="5" style="9" customWidth="1"/>
    <col min="8179" max="8183" width="0" style="9" hidden="1" customWidth="1"/>
    <col min="8184" max="8414" width="9.140625" style="9"/>
    <col min="8415" max="8434" width="5" style="9" customWidth="1"/>
    <col min="8435" max="8439" width="0" style="9" hidden="1" customWidth="1"/>
    <col min="8440" max="8670" width="9.140625" style="9"/>
    <col min="8671" max="8690" width="5" style="9" customWidth="1"/>
    <col min="8691" max="8695" width="0" style="9" hidden="1" customWidth="1"/>
    <col min="8696" max="8926" width="9.140625" style="9"/>
    <col min="8927" max="8946" width="5" style="9" customWidth="1"/>
    <col min="8947" max="8951" width="0" style="9" hidden="1" customWidth="1"/>
    <col min="8952" max="9182" width="9.140625" style="9"/>
    <col min="9183" max="9202" width="5" style="9" customWidth="1"/>
    <col min="9203" max="9207" width="0" style="9" hidden="1" customWidth="1"/>
    <col min="9208" max="9438" width="9.140625" style="9"/>
    <col min="9439" max="9458" width="5" style="9" customWidth="1"/>
    <col min="9459" max="9463" width="0" style="9" hidden="1" customWidth="1"/>
    <col min="9464" max="9694" width="9.140625" style="9"/>
    <col min="9695" max="9714" width="5" style="9" customWidth="1"/>
    <col min="9715" max="9719" width="0" style="9" hidden="1" customWidth="1"/>
    <col min="9720" max="9950" width="9.140625" style="9"/>
    <col min="9951" max="9970" width="5" style="9" customWidth="1"/>
    <col min="9971" max="9975" width="0" style="9" hidden="1" customWidth="1"/>
    <col min="9976" max="10206" width="9.140625" style="9"/>
    <col min="10207" max="10226" width="5" style="9" customWidth="1"/>
    <col min="10227" max="10231" width="0" style="9" hidden="1" customWidth="1"/>
    <col min="10232" max="10462" width="9.140625" style="9"/>
    <col min="10463" max="10482" width="5" style="9" customWidth="1"/>
    <col min="10483" max="10487" width="0" style="9" hidden="1" customWidth="1"/>
    <col min="10488" max="10718" width="9.140625" style="9"/>
    <col min="10719" max="10738" width="5" style="9" customWidth="1"/>
    <col min="10739" max="10743" width="0" style="9" hidden="1" customWidth="1"/>
    <col min="10744" max="10974" width="9.140625" style="9"/>
    <col min="10975" max="10994" width="5" style="9" customWidth="1"/>
    <col min="10995" max="10999" width="0" style="9" hidden="1" customWidth="1"/>
    <col min="11000" max="11230" width="9.140625" style="9"/>
    <col min="11231" max="11250" width="5" style="9" customWidth="1"/>
    <col min="11251" max="11255" width="0" style="9" hidden="1" customWidth="1"/>
    <col min="11256" max="11486" width="9.140625" style="9"/>
    <col min="11487" max="11506" width="5" style="9" customWidth="1"/>
    <col min="11507" max="11511" width="0" style="9" hidden="1" customWidth="1"/>
    <col min="11512" max="11742" width="9.140625" style="9"/>
    <col min="11743" max="11762" width="5" style="9" customWidth="1"/>
    <col min="11763" max="11767" width="0" style="9" hidden="1" customWidth="1"/>
    <col min="11768" max="11998" width="9.140625" style="9"/>
    <col min="11999" max="12018" width="5" style="9" customWidth="1"/>
    <col min="12019" max="12023" width="0" style="9" hidden="1" customWidth="1"/>
    <col min="12024" max="12254" width="9.140625" style="9"/>
    <col min="12255" max="12274" width="5" style="9" customWidth="1"/>
    <col min="12275" max="12279" width="0" style="9" hidden="1" customWidth="1"/>
    <col min="12280" max="12510" width="9.140625" style="9"/>
    <col min="12511" max="12530" width="5" style="9" customWidth="1"/>
    <col min="12531" max="12535" width="0" style="9" hidden="1" customWidth="1"/>
    <col min="12536" max="12766" width="9.140625" style="9"/>
    <col min="12767" max="12786" width="5" style="9" customWidth="1"/>
    <col min="12787" max="12791" width="0" style="9" hidden="1" customWidth="1"/>
    <col min="12792" max="13022" width="9.140625" style="9"/>
    <col min="13023" max="13042" width="5" style="9" customWidth="1"/>
    <col min="13043" max="13047" width="0" style="9" hidden="1" customWidth="1"/>
    <col min="13048" max="13278" width="9.140625" style="9"/>
    <col min="13279" max="13298" width="5" style="9" customWidth="1"/>
    <col min="13299" max="13303" width="0" style="9" hidden="1" customWidth="1"/>
    <col min="13304" max="13534" width="9.140625" style="9"/>
    <col min="13535" max="13554" width="5" style="9" customWidth="1"/>
    <col min="13555" max="13559" width="0" style="9" hidden="1" customWidth="1"/>
    <col min="13560" max="13790" width="9.140625" style="9"/>
    <col min="13791" max="13810" width="5" style="9" customWidth="1"/>
    <col min="13811" max="13815" width="0" style="9" hidden="1" customWidth="1"/>
    <col min="13816" max="14046" width="9.140625" style="9"/>
    <col min="14047" max="14066" width="5" style="9" customWidth="1"/>
    <col min="14067" max="14071" width="0" style="9" hidden="1" customWidth="1"/>
    <col min="14072" max="14302" width="9.140625" style="9"/>
    <col min="14303" max="14322" width="5" style="9" customWidth="1"/>
    <col min="14323" max="14327" width="0" style="9" hidden="1" customWidth="1"/>
    <col min="14328" max="14558" width="9.140625" style="9"/>
    <col min="14559" max="14578" width="5" style="9" customWidth="1"/>
    <col min="14579" max="14583" width="0" style="9" hidden="1" customWidth="1"/>
    <col min="14584" max="14814" width="9.140625" style="9"/>
    <col min="14815" max="14834" width="5" style="9" customWidth="1"/>
    <col min="14835" max="14839" width="0" style="9" hidden="1" customWidth="1"/>
    <col min="14840" max="15070" width="9.140625" style="9"/>
    <col min="15071" max="15090" width="5" style="9" customWidth="1"/>
    <col min="15091" max="15095" width="0" style="9" hidden="1" customWidth="1"/>
    <col min="15096" max="15326" width="9.140625" style="9"/>
    <col min="15327" max="15346" width="5" style="9" customWidth="1"/>
    <col min="15347" max="15351" width="0" style="9" hidden="1" customWidth="1"/>
    <col min="15352" max="15582" width="9.140625" style="9"/>
    <col min="15583" max="15602" width="5" style="9" customWidth="1"/>
    <col min="15603" max="15607" width="0" style="9" hidden="1" customWidth="1"/>
    <col min="15608" max="15838" width="9.140625" style="9"/>
    <col min="15839" max="15858" width="5" style="9" customWidth="1"/>
    <col min="15859" max="15863" width="0" style="9" hidden="1" customWidth="1"/>
    <col min="15864" max="16094" width="9.140625" style="9"/>
    <col min="16095" max="16114" width="5" style="9" customWidth="1"/>
    <col min="16115" max="16119" width="0" style="9" hidden="1" customWidth="1"/>
    <col min="16120" max="16384" width="9.140625" style="9"/>
  </cols>
  <sheetData>
    <row r="1" spans="1:16" s="14" customFormat="1" ht="15" customHeight="1">
      <c r="A1" s="77"/>
      <c r="B1" s="77"/>
      <c r="C1" s="46"/>
      <c r="D1" s="46"/>
      <c r="E1" s="46"/>
      <c r="F1" s="46"/>
      <c r="G1" s="46"/>
      <c r="H1" s="46"/>
      <c r="I1" s="46"/>
      <c r="J1" s="46"/>
      <c r="K1" s="46"/>
      <c r="L1" s="46"/>
      <c r="M1" s="46"/>
      <c r="N1" s="46"/>
      <c r="O1" s="46"/>
      <c r="P1" s="46"/>
    </row>
    <row r="2" spans="1:16" s="14" customFormat="1" ht="15" customHeight="1">
      <c r="A2" s="77"/>
      <c r="B2" s="77"/>
      <c r="C2" s="46"/>
      <c r="D2" s="46"/>
      <c r="E2" s="46"/>
      <c r="F2" s="46"/>
      <c r="G2" s="78"/>
      <c r="H2" s="46"/>
      <c r="I2" s="46"/>
      <c r="J2" s="46"/>
      <c r="K2" s="46"/>
      <c r="L2" s="46"/>
      <c r="M2" s="46"/>
      <c r="N2" s="46"/>
      <c r="O2" s="46"/>
      <c r="P2" s="46"/>
    </row>
    <row r="3" spans="1:16" s="14" customFormat="1" ht="15" customHeight="1">
      <c r="A3" s="77"/>
      <c r="B3" s="77"/>
      <c r="C3" s="46"/>
      <c r="D3" s="46"/>
      <c r="E3" s="46"/>
      <c r="F3" s="46"/>
      <c r="G3" s="46"/>
      <c r="H3" s="46"/>
      <c r="I3" s="46"/>
      <c r="J3" s="46"/>
      <c r="K3" s="46"/>
      <c r="L3" s="46"/>
      <c r="M3" s="46"/>
      <c r="N3" s="46"/>
      <c r="O3" s="46"/>
      <c r="P3" s="46"/>
    </row>
    <row r="4" spans="1:16" s="14" customFormat="1" ht="15" customHeight="1">
      <c r="A4" s="77"/>
      <c r="B4" s="77"/>
      <c r="C4" s="46"/>
      <c r="D4" s="46"/>
      <c r="E4" s="46"/>
      <c r="F4" s="46"/>
      <c r="G4" s="46"/>
      <c r="H4" s="46"/>
      <c r="I4" s="46"/>
      <c r="J4" s="46"/>
      <c r="K4" s="46"/>
      <c r="L4" s="46"/>
      <c r="M4" s="46"/>
      <c r="N4" s="46"/>
      <c r="O4" s="46"/>
      <c r="P4" s="46"/>
    </row>
    <row r="5" spans="1:16" s="14" customFormat="1" ht="15" customHeight="1">
      <c r="A5" s="77"/>
      <c r="B5" s="77"/>
      <c r="C5" s="46"/>
      <c r="D5" s="46"/>
      <c r="E5" s="46"/>
      <c r="F5" s="46"/>
      <c r="G5" s="46"/>
      <c r="H5" s="46"/>
      <c r="I5" s="46"/>
      <c r="J5" s="46"/>
      <c r="K5" s="46"/>
      <c r="L5" s="46"/>
      <c r="M5" s="46"/>
      <c r="N5" s="46"/>
      <c r="O5" s="46"/>
      <c r="P5" s="46"/>
    </row>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ht="15" customHeight="1"/>
    <row r="17" spans="1:17" ht="15" customHeight="1"/>
    <row r="18" spans="1:17" ht="15" customHeight="1"/>
    <row r="19" spans="1:17" ht="15" customHeight="1"/>
    <row r="20" spans="1:17" ht="15" customHeight="1"/>
    <row r="21" spans="1:17" ht="30" customHeight="1">
      <c r="A21" s="181" t="s">
        <v>119</v>
      </c>
      <c r="B21" s="181"/>
      <c r="C21" s="181"/>
      <c r="D21" s="181"/>
      <c r="E21" s="181"/>
      <c r="F21" s="181"/>
      <c r="G21" s="181"/>
      <c r="H21" s="181"/>
      <c r="I21" s="181"/>
      <c r="J21" s="181"/>
      <c r="K21" s="181"/>
      <c r="L21" s="181"/>
      <c r="M21" s="181"/>
      <c r="N21" s="181"/>
      <c r="O21" s="181"/>
      <c r="P21" s="181"/>
      <c r="Q21" s="181"/>
    </row>
    <row r="22" spans="1:17" ht="15" customHeight="1"/>
    <row r="23" spans="1:17" ht="15" customHeight="1">
      <c r="A23" s="182" t="s">
        <v>255</v>
      </c>
      <c r="B23" s="182"/>
      <c r="C23" s="182"/>
      <c r="D23" s="182"/>
      <c r="E23" s="182"/>
      <c r="F23" s="182"/>
      <c r="G23" s="182"/>
      <c r="H23" s="182"/>
      <c r="I23" s="182"/>
      <c r="J23" s="182"/>
      <c r="K23" s="182"/>
      <c r="L23" s="182"/>
      <c r="M23" s="182"/>
      <c r="N23" s="182"/>
      <c r="O23" s="182"/>
      <c r="P23" s="182"/>
      <c r="Q23" s="182"/>
    </row>
    <row r="24" spans="1:17" ht="15" customHeight="1">
      <c r="A24" s="182"/>
      <c r="B24" s="182"/>
      <c r="C24" s="182"/>
      <c r="D24" s="182"/>
      <c r="E24" s="182"/>
      <c r="F24" s="182"/>
      <c r="G24" s="182"/>
      <c r="H24" s="182"/>
      <c r="I24" s="182"/>
      <c r="J24" s="182"/>
      <c r="K24" s="182"/>
      <c r="L24" s="182"/>
      <c r="M24" s="182"/>
      <c r="N24" s="182"/>
      <c r="O24" s="182"/>
      <c r="P24" s="182"/>
      <c r="Q24" s="182"/>
    </row>
    <row r="25" spans="1:17" ht="15" customHeight="1">
      <c r="H25" s="44"/>
      <c r="I25" s="44"/>
      <c r="J25" s="44"/>
      <c r="K25" s="44"/>
      <c r="L25" s="44"/>
      <c r="M25" s="44"/>
      <c r="N25" s="44"/>
      <c r="O25" s="44"/>
      <c r="P25" s="44"/>
      <c r="Q25" s="8"/>
    </row>
    <row r="26" spans="1:17" ht="56.25" customHeight="1">
      <c r="C26" s="188" t="s">
        <v>16</v>
      </c>
      <c r="D26" s="188"/>
      <c r="E26" s="188"/>
      <c r="F26" s="183" t="s">
        <v>120</v>
      </c>
      <c r="G26" s="183"/>
      <c r="H26" s="183"/>
      <c r="I26" s="183"/>
      <c r="J26" s="183"/>
      <c r="K26" s="183"/>
      <c r="L26" s="183"/>
      <c r="M26" s="183"/>
      <c r="N26" s="183"/>
      <c r="O26" s="183"/>
      <c r="P26" s="183"/>
      <c r="Q26" s="8"/>
    </row>
    <row r="27" spans="1:17" ht="15" customHeight="1">
      <c r="H27" s="44"/>
      <c r="I27" s="44"/>
      <c r="J27" s="44"/>
      <c r="K27" s="44"/>
      <c r="L27" s="44"/>
      <c r="M27" s="44"/>
      <c r="N27" s="44"/>
      <c r="O27" s="44"/>
      <c r="P27" s="44"/>
      <c r="Q27" s="8"/>
    </row>
    <row r="28" spans="1:17" ht="30" customHeight="1">
      <c r="C28" s="188" t="s">
        <v>15</v>
      </c>
      <c r="D28" s="188"/>
      <c r="E28" s="188"/>
      <c r="F28" s="184" t="s">
        <v>121</v>
      </c>
      <c r="G28" s="180"/>
      <c r="H28" s="180"/>
      <c r="I28" s="180"/>
      <c r="J28" s="180"/>
      <c r="K28" s="180"/>
      <c r="L28" s="180"/>
      <c r="M28" s="180"/>
      <c r="N28" s="180"/>
      <c r="O28" s="180"/>
      <c r="P28" s="180"/>
      <c r="Q28" s="14"/>
    </row>
    <row r="29" spans="1:17" ht="15" customHeight="1">
      <c r="H29" s="44"/>
      <c r="I29" s="44"/>
      <c r="J29" s="44"/>
      <c r="K29" s="44"/>
      <c r="L29" s="44"/>
      <c r="M29" s="44"/>
      <c r="N29" s="44"/>
      <c r="O29" s="44"/>
      <c r="P29" s="44"/>
      <c r="Q29" s="8"/>
    </row>
    <row r="30" spans="1:17" ht="12.75">
      <c r="C30" s="188" t="s">
        <v>17</v>
      </c>
      <c r="D30" s="188"/>
      <c r="E30" s="188"/>
      <c r="F30" s="184" t="s">
        <v>122</v>
      </c>
      <c r="G30" s="180"/>
      <c r="H30" s="180"/>
      <c r="I30" s="180"/>
      <c r="J30" s="180"/>
      <c r="K30" s="180"/>
      <c r="L30" s="180"/>
      <c r="M30" s="180"/>
      <c r="N30" s="180"/>
      <c r="O30" s="180"/>
      <c r="P30" s="180"/>
      <c r="Q30" s="8"/>
    </row>
    <row r="31" spans="1:17" ht="15" customHeight="1">
      <c r="C31" s="46"/>
      <c r="F31" s="80"/>
      <c r="G31" s="79"/>
      <c r="H31" s="79"/>
      <c r="I31" s="79"/>
      <c r="J31" s="79"/>
      <c r="K31" s="79"/>
      <c r="L31" s="79"/>
      <c r="M31" s="79"/>
      <c r="N31" s="79"/>
      <c r="O31" s="79"/>
      <c r="P31" s="79"/>
      <c r="Q31" s="8"/>
    </row>
    <row r="32" spans="1:17" ht="15" customHeight="1">
      <c r="C32" s="188" t="s">
        <v>84</v>
      </c>
      <c r="D32" s="188"/>
      <c r="E32" s="188"/>
      <c r="F32" s="185" t="s">
        <v>123</v>
      </c>
      <c r="G32" s="185"/>
      <c r="H32" s="44"/>
      <c r="I32" s="44"/>
      <c r="J32" s="44"/>
      <c r="K32" s="44"/>
      <c r="L32" s="44"/>
      <c r="M32" s="44"/>
      <c r="N32" s="44"/>
      <c r="O32" s="44"/>
      <c r="P32" s="44"/>
      <c r="Q32" s="8"/>
    </row>
    <row r="33" spans="2:17" ht="15" customHeight="1">
      <c r="H33" s="44"/>
      <c r="I33" s="44"/>
      <c r="J33" s="44"/>
      <c r="K33" s="44"/>
      <c r="L33" s="44"/>
      <c r="M33" s="44"/>
      <c r="N33" s="44"/>
      <c r="O33" s="44"/>
      <c r="P33" s="44"/>
      <c r="Q33" s="8"/>
    </row>
    <row r="34" spans="2:17" ht="15" customHeight="1">
      <c r="H34" s="44"/>
      <c r="I34" s="44"/>
      <c r="J34" s="44"/>
      <c r="K34" s="44"/>
      <c r="L34" s="44"/>
      <c r="M34" s="44"/>
      <c r="N34" s="44"/>
      <c r="O34" s="44"/>
      <c r="P34" s="44"/>
      <c r="Q34" s="8"/>
    </row>
    <row r="35" spans="2:17" ht="15" customHeight="1">
      <c r="H35" s="44"/>
      <c r="I35" s="44"/>
      <c r="J35" s="44"/>
      <c r="K35" s="44"/>
      <c r="L35" s="44"/>
      <c r="M35" s="44"/>
      <c r="N35" s="44"/>
      <c r="O35" s="44"/>
      <c r="P35" s="44"/>
      <c r="Q35" s="8"/>
    </row>
    <row r="36" spans="2:17" ht="15" customHeight="1">
      <c r="H36" s="44"/>
      <c r="I36" s="44"/>
      <c r="J36" s="44"/>
      <c r="K36" s="44"/>
      <c r="L36" s="44"/>
      <c r="M36" s="44"/>
      <c r="N36" s="44"/>
      <c r="O36" s="44"/>
      <c r="P36" s="44"/>
      <c r="Q36" s="8"/>
    </row>
    <row r="37" spans="2:17" ht="15" customHeight="1">
      <c r="H37" s="44"/>
      <c r="I37" s="44"/>
      <c r="J37" s="44"/>
      <c r="K37" s="44"/>
      <c r="L37" s="44"/>
      <c r="M37" s="44"/>
      <c r="N37" s="44"/>
      <c r="O37" s="44"/>
      <c r="P37" s="44"/>
      <c r="Q37" s="8"/>
    </row>
    <row r="38" spans="2:17" ht="15" customHeight="1">
      <c r="H38" s="44"/>
      <c r="I38" s="44"/>
      <c r="J38" s="44"/>
      <c r="K38" s="44"/>
      <c r="L38" s="44"/>
      <c r="M38" s="44"/>
      <c r="N38" s="44"/>
      <c r="O38" s="44"/>
      <c r="P38" s="44"/>
      <c r="Q38" s="8"/>
    </row>
    <row r="39" spans="2:17" ht="15" customHeight="1">
      <c r="H39" s="44"/>
      <c r="I39" s="44"/>
      <c r="J39" s="44"/>
      <c r="K39" s="44"/>
      <c r="L39" s="44"/>
      <c r="M39" s="44"/>
      <c r="N39" s="44"/>
      <c r="O39" s="44"/>
      <c r="P39" s="44"/>
      <c r="Q39" s="8"/>
    </row>
    <row r="40" spans="2:17" ht="15" customHeight="1">
      <c r="H40" s="44"/>
      <c r="I40" s="44"/>
      <c r="J40" s="44"/>
      <c r="K40" s="44"/>
      <c r="L40" s="44"/>
      <c r="M40" s="44"/>
      <c r="N40" s="44"/>
      <c r="O40" s="44"/>
      <c r="P40" s="44"/>
      <c r="Q40" s="8"/>
    </row>
    <row r="41" spans="2:17" ht="15" customHeight="1">
      <c r="H41" s="44"/>
      <c r="I41" s="44"/>
      <c r="J41" s="44"/>
      <c r="K41" s="44"/>
      <c r="L41" s="44"/>
      <c r="M41" s="44"/>
      <c r="N41" s="44"/>
      <c r="O41" s="44"/>
      <c r="P41" s="44"/>
      <c r="Q41" s="8"/>
    </row>
    <row r="42" spans="2:17" ht="15" customHeight="1">
      <c r="B42" s="46"/>
      <c r="F42" s="186"/>
      <c r="G42" s="186"/>
      <c r="H42" s="186"/>
      <c r="I42" s="44"/>
      <c r="J42" s="44"/>
      <c r="K42" s="44"/>
      <c r="L42" s="44"/>
      <c r="M42" s="187" t="s">
        <v>63</v>
      </c>
      <c r="N42" s="187"/>
      <c r="O42" s="187"/>
      <c r="P42" s="187"/>
      <c r="Q42" s="8"/>
    </row>
    <row r="43" spans="2:17" ht="15" customHeight="1">
      <c r="B43" s="46"/>
      <c r="F43" s="81"/>
      <c r="G43" s="81"/>
      <c r="H43" s="81"/>
      <c r="I43" s="44"/>
      <c r="J43" s="44"/>
      <c r="K43" s="44"/>
      <c r="L43" s="44"/>
      <c r="M43" s="187" t="s">
        <v>112</v>
      </c>
      <c r="N43" s="187"/>
      <c r="O43" s="187"/>
      <c r="P43" s="187"/>
      <c r="Q43" s="8"/>
    </row>
    <row r="44" spans="2:17" ht="15" customHeight="1">
      <c r="B44" s="46"/>
      <c r="F44" s="81"/>
      <c r="G44" s="81"/>
      <c r="H44" s="81"/>
      <c r="I44" s="44"/>
      <c r="J44" s="44"/>
      <c r="K44" s="44"/>
      <c r="L44" s="44"/>
      <c r="Q44" s="8"/>
    </row>
    <row r="45" spans="2:17" ht="15" customHeight="1">
      <c r="B45" s="46"/>
      <c r="F45" s="81"/>
      <c r="G45" s="81"/>
      <c r="H45" s="81"/>
      <c r="I45" s="44"/>
      <c r="J45" s="44"/>
      <c r="K45" s="44"/>
      <c r="Q45" s="8"/>
    </row>
    <row r="46" spans="2:17" ht="15" customHeight="1">
      <c r="B46" s="46"/>
      <c r="F46" s="81"/>
      <c r="G46" s="81"/>
      <c r="H46" s="81"/>
      <c r="I46" s="44"/>
      <c r="J46" s="44"/>
      <c r="K46" s="44"/>
      <c r="L46" s="44"/>
      <c r="M46" s="44"/>
      <c r="N46" s="115"/>
      <c r="O46" s="115"/>
      <c r="P46" s="115"/>
      <c r="Q46" s="8"/>
    </row>
    <row r="47" spans="2:17" ht="15" customHeight="1">
      <c r="B47" s="46"/>
      <c r="F47" s="81"/>
      <c r="G47" s="81"/>
      <c r="H47" s="81"/>
      <c r="I47" s="44"/>
      <c r="J47" s="44"/>
      <c r="K47" s="44"/>
      <c r="L47" s="44"/>
      <c r="M47" s="44"/>
      <c r="N47" s="115"/>
      <c r="O47" s="115"/>
      <c r="P47" s="115"/>
      <c r="Q47" s="8"/>
    </row>
    <row r="48" spans="2:17" ht="15" customHeight="1">
      <c r="B48" s="46"/>
      <c r="F48" s="81"/>
      <c r="G48" s="81"/>
      <c r="H48" s="81"/>
      <c r="I48" s="44"/>
      <c r="J48" s="44"/>
      <c r="K48" s="44"/>
      <c r="L48" s="44"/>
      <c r="M48" s="44"/>
      <c r="N48" s="115"/>
      <c r="O48" s="115"/>
      <c r="P48" s="115"/>
      <c r="Q48" s="8"/>
    </row>
    <row r="49" spans="1:17" ht="15" customHeight="1">
      <c r="B49" s="46"/>
      <c r="F49" s="81"/>
      <c r="G49" s="81"/>
      <c r="H49" s="81"/>
      <c r="I49" s="44"/>
      <c r="J49" s="44"/>
      <c r="K49" s="44"/>
      <c r="L49" s="44"/>
      <c r="M49" s="44"/>
      <c r="N49" s="115"/>
      <c r="O49" s="115"/>
      <c r="P49" s="115"/>
      <c r="Q49" s="8"/>
    </row>
    <row r="50" spans="1:17" ht="15" customHeight="1">
      <c r="B50" s="46"/>
      <c r="F50" s="81"/>
      <c r="G50" s="81"/>
      <c r="H50" s="81"/>
      <c r="I50" s="44"/>
      <c r="J50" s="44"/>
      <c r="K50" s="44"/>
      <c r="L50" s="44"/>
      <c r="M50" s="44"/>
      <c r="N50" s="115"/>
      <c r="O50" s="115"/>
      <c r="P50" s="115"/>
      <c r="Q50" s="8"/>
    </row>
    <row r="51" spans="1:17" ht="15" customHeight="1">
      <c r="B51" s="46"/>
      <c r="F51" s="81"/>
      <c r="G51" s="81"/>
      <c r="H51" s="81"/>
      <c r="I51" s="44"/>
      <c r="J51" s="44"/>
      <c r="K51" s="44"/>
      <c r="Q51" s="8"/>
    </row>
    <row r="52" spans="1:17" ht="15" customHeight="1">
      <c r="B52" s="46"/>
      <c r="F52" s="81"/>
      <c r="G52" s="81"/>
      <c r="H52" s="81"/>
      <c r="I52" s="44"/>
      <c r="J52" s="44"/>
      <c r="K52" s="44"/>
      <c r="L52" s="44"/>
      <c r="M52" s="44"/>
      <c r="N52" s="44"/>
      <c r="O52" s="44"/>
      <c r="P52" s="44"/>
      <c r="Q52" s="8"/>
    </row>
    <row r="53" spans="1:17" ht="15" customHeight="1">
      <c r="B53" s="46"/>
      <c r="F53" s="81"/>
      <c r="G53" s="81"/>
      <c r="H53" s="81"/>
      <c r="I53" s="44"/>
      <c r="J53" s="44"/>
      <c r="K53" s="44"/>
      <c r="L53" s="44"/>
      <c r="M53" s="44"/>
      <c r="N53" s="44"/>
      <c r="O53" s="44"/>
      <c r="P53" s="44"/>
      <c r="Q53" s="8"/>
    </row>
    <row r="54" spans="1:17" ht="15" customHeight="1">
      <c r="H54" s="44"/>
      <c r="I54" s="44"/>
      <c r="J54" s="44"/>
      <c r="K54" s="44"/>
      <c r="L54" s="44"/>
      <c r="M54" s="44"/>
      <c r="N54" s="44"/>
      <c r="O54" s="44"/>
      <c r="P54" s="44"/>
      <c r="Q54" s="8"/>
    </row>
    <row r="55" spans="1:17" ht="15" customHeight="1"/>
    <row r="56" spans="1:17" ht="15" customHeight="1">
      <c r="A56" s="189" t="s">
        <v>32</v>
      </c>
      <c r="B56" s="189"/>
      <c r="C56" s="189"/>
      <c r="D56" s="189"/>
      <c r="E56" s="189"/>
      <c r="F56" s="189"/>
      <c r="G56" s="189"/>
      <c r="H56" s="189"/>
      <c r="I56" s="189"/>
      <c r="J56" s="189"/>
      <c r="K56" s="189"/>
      <c r="L56" s="189"/>
      <c r="M56" s="189"/>
      <c r="N56" s="189"/>
      <c r="O56" s="189"/>
      <c r="P56" s="189"/>
    </row>
    <row r="57" spans="1:17" ht="15" customHeight="1"/>
    <row r="58" spans="1:17" ht="203.25" customHeight="1">
      <c r="A58" s="82" t="s">
        <v>0</v>
      </c>
      <c r="B58" s="180" t="s">
        <v>65</v>
      </c>
      <c r="C58" s="180"/>
      <c r="D58" s="180"/>
      <c r="E58" s="180"/>
      <c r="F58" s="180"/>
      <c r="G58" s="180"/>
      <c r="H58" s="180"/>
      <c r="I58" s="180"/>
      <c r="J58" s="180"/>
      <c r="K58" s="180"/>
      <c r="L58" s="180"/>
      <c r="M58" s="180"/>
      <c r="N58" s="180"/>
      <c r="O58" s="180"/>
      <c r="P58" s="180"/>
      <c r="Q58" s="180"/>
    </row>
    <row r="59" spans="1:17" ht="138" customHeight="1">
      <c r="A59" s="82" t="s">
        <v>1</v>
      </c>
      <c r="B59" s="180" t="s">
        <v>33</v>
      </c>
      <c r="C59" s="180"/>
      <c r="D59" s="180"/>
      <c r="E59" s="180"/>
      <c r="F59" s="180"/>
      <c r="G59" s="180"/>
      <c r="H59" s="180"/>
      <c r="I59" s="180"/>
      <c r="J59" s="180"/>
      <c r="K59" s="180"/>
      <c r="L59" s="180"/>
      <c r="M59" s="180"/>
      <c r="N59" s="180"/>
      <c r="O59" s="180"/>
      <c r="P59" s="180"/>
      <c r="Q59" s="180"/>
    </row>
    <row r="60" spans="1:17" ht="50.25" customHeight="1">
      <c r="A60" s="82" t="s">
        <v>2</v>
      </c>
      <c r="B60" s="180" t="s">
        <v>34</v>
      </c>
      <c r="C60" s="180"/>
      <c r="D60" s="180"/>
      <c r="E60" s="180"/>
      <c r="F60" s="180"/>
      <c r="G60" s="180"/>
      <c r="H60" s="180"/>
      <c r="I60" s="180"/>
      <c r="J60" s="180"/>
      <c r="K60" s="180"/>
      <c r="L60" s="180"/>
      <c r="M60" s="180"/>
      <c r="N60" s="180"/>
      <c r="O60" s="180"/>
      <c r="P60" s="180"/>
      <c r="Q60" s="180"/>
    </row>
    <row r="61" spans="1:17" ht="47.25" customHeight="1">
      <c r="A61" s="82" t="s">
        <v>3</v>
      </c>
      <c r="B61" s="180" t="s">
        <v>35</v>
      </c>
      <c r="C61" s="180"/>
      <c r="D61" s="180"/>
      <c r="E61" s="180"/>
      <c r="F61" s="180"/>
      <c r="G61" s="180"/>
      <c r="H61" s="180"/>
      <c r="I61" s="180"/>
      <c r="J61" s="180"/>
      <c r="K61" s="180"/>
      <c r="L61" s="180"/>
      <c r="M61" s="180"/>
      <c r="N61" s="180"/>
      <c r="O61" s="180"/>
      <c r="P61" s="180"/>
      <c r="Q61" s="180"/>
    </row>
    <row r="62" spans="1:17" ht="46.5" customHeight="1">
      <c r="A62" s="82" t="s">
        <v>4</v>
      </c>
      <c r="B62" s="180" t="s">
        <v>36</v>
      </c>
      <c r="C62" s="180"/>
      <c r="D62" s="180"/>
      <c r="E62" s="180"/>
      <c r="F62" s="180"/>
      <c r="G62" s="180"/>
      <c r="H62" s="180"/>
      <c r="I62" s="180"/>
      <c r="J62" s="180"/>
      <c r="K62" s="180"/>
      <c r="L62" s="180"/>
      <c r="M62" s="180"/>
      <c r="N62" s="180"/>
      <c r="O62" s="180"/>
      <c r="P62" s="180"/>
      <c r="Q62" s="180"/>
    </row>
    <row r="63" spans="1:17" ht="64.5" customHeight="1">
      <c r="A63" s="82" t="s">
        <v>6</v>
      </c>
      <c r="B63" s="180" t="s">
        <v>37</v>
      </c>
      <c r="C63" s="180"/>
      <c r="D63" s="180"/>
      <c r="E63" s="180"/>
      <c r="F63" s="180"/>
      <c r="G63" s="180"/>
      <c r="H63" s="180"/>
      <c r="I63" s="180"/>
      <c r="J63" s="180"/>
      <c r="K63" s="180"/>
      <c r="L63" s="180"/>
      <c r="M63" s="180"/>
      <c r="N63" s="180"/>
      <c r="O63" s="180"/>
      <c r="P63" s="180"/>
      <c r="Q63" s="180"/>
    </row>
    <row r="64" spans="1:17" ht="111" customHeight="1">
      <c r="A64" s="82" t="s">
        <v>18</v>
      </c>
      <c r="B64" s="180" t="s">
        <v>38</v>
      </c>
      <c r="C64" s="180"/>
      <c r="D64" s="180"/>
      <c r="E64" s="180"/>
      <c r="F64" s="180"/>
      <c r="G64" s="180"/>
      <c r="H64" s="180"/>
      <c r="I64" s="180"/>
      <c r="J64" s="180"/>
      <c r="K64" s="180"/>
      <c r="L64" s="180"/>
      <c r="M64" s="180"/>
      <c r="N64" s="180"/>
      <c r="O64" s="180"/>
      <c r="P64" s="180"/>
      <c r="Q64" s="180"/>
    </row>
    <row r="65" spans="1:18" ht="72" customHeight="1">
      <c r="A65" s="82" t="s">
        <v>19</v>
      </c>
      <c r="B65" s="180" t="s">
        <v>39</v>
      </c>
      <c r="C65" s="180"/>
      <c r="D65" s="180"/>
      <c r="E65" s="180"/>
      <c r="F65" s="180"/>
      <c r="G65" s="180"/>
      <c r="H65" s="180"/>
      <c r="I65" s="180"/>
      <c r="J65" s="180"/>
      <c r="K65" s="180"/>
      <c r="L65" s="180"/>
      <c r="M65" s="180"/>
      <c r="N65" s="180"/>
      <c r="O65" s="180"/>
      <c r="P65" s="180"/>
      <c r="Q65" s="180"/>
    </row>
    <row r="66" spans="1:18" ht="57" customHeight="1">
      <c r="A66" s="82" t="s">
        <v>20</v>
      </c>
      <c r="B66" s="180" t="s">
        <v>40</v>
      </c>
      <c r="C66" s="180"/>
      <c r="D66" s="180"/>
      <c r="E66" s="180"/>
      <c r="F66" s="180"/>
      <c r="G66" s="180"/>
      <c r="H66" s="180"/>
      <c r="I66" s="180"/>
      <c r="J66" s="180"/>
      <c r="K66" s="180"/>
      <c r="L66" s="180"/>
      <c r="M66" s="180"/>
      <c r="N66" s="180"/>
      <c r="O66" s="180"/>
      <c r="P66" s="180"/>
      <c r="Q66" s="180"/>
    </row>
    <row r="67" spans="1:18" ht="82.5" customHeight="1">
      <c r="A67" s="82" t="s">
        <v>21</v>
      </c>
      <c r="B67" s="180" t="s">
        <v>41</v>
      </c>
      <c r="C67" s="180"/>
      <c r="D67" s="180"/>
      <c r="E67" s="180"/>
      <c r="F67" s="180"/>
      <c r="G67" s="180"/>
      <c r="H67" s="180"/>
      <c r="I67" s="180"/>
      <c r="J67" s="180"/>
      <c r="K67" s="180"/>
      <c r="L67" s="180"/>
      <c r="M67" s="180"/>
      <c r="N67" s="180"/>
      <c r="O67" s="180"/>
      <c r="P67" s="180"/>
      <c r="Q67" s="180"/>
    </row>
    <row r="68" spans="1:18" ht="70.5" customHeight="1">
      <c r="A68" s="46" t="s">
        <v>22</v>
      </c>
      <c r="B68" s="180" t="s">
        <v>42</v>
      </c>
      <c r="C68" s="180"/>
      <c r="D68" s="180"/>
      <c r="E68" s="180"/>
      <c r="F68" s="180"/>
      <c r="G68" s="180"/>
      <c r="H68" s="180"/>
      <c r="I68" s="180"/>
      <c r="J68" s="180"/>
      <c r="K68" s="180"/>
      <c r="L68" s="180"/>
      <c r="M68" s="180"/>
      <c r="N68" s="180"/>
      <c r="O68" s="180"/>
      <c r="P68" s="180"/>
      <c r="Q68" s="180"/>
    </row>
    <row r="69" spans="1:18" ht="29.25" customHeight="1">
      <c r="A69" s="82" t="s">
        <v>23</v>
      </c>
      <c r="B69" s="180" t="s">
        <v>43</v>
      </c>
      <c r="C69" s="180"/>
      <c r="D69" s="180"/>
      <c r="E69" s="180"/>
      <c r="F69" s="180"/>
      <c r="G69" s="180"/>
      <c r="H69" s="180"/>
      <c r="I69" s="180"/>
      <c r="J69" s="180"/>
      <c r="K69" s="180"/>
      <c r="L69" s="180"/>
      <c r="M69" s="180"/>
      <c r="N69" s="180"/>
      <c r="O69" s="180"/>
      <c r="P69" s="180"/>
      <c r="Q69" s="180"/>
    </row>
    <row r="70" spans="1:18" ht="38.25" customHeight="1">
      <c r="A70" s="82" t="s">
        <v>24</v>
      </c>
      <c r="B70" s="180" t="s">
        <v>44</v>
      </c>
      <c r="C70" s="180"/>
      <c r="D70" s="180"/>
      <c r="E70" s="180"/>
      <c r="F70" s="180"/>
      <c r="G70" s="180"/>
      <c r="H70" s="180"/>
      <c r="I70" s="180"/>
      <c r="J70" s="180"/>
      <c r="K70" s="180"/>
      <c r="L70" s="180"/>
      <c r="M70" s="180"/>
      <c r="N70" s="180"/>
      <c r="O70" s="180"/>
      <c r="P70" s="180"/>
      <c r="Q70" s="180"/>
    </row>
    <row r="71" spans="1:18" ht="34.5" customHeight="1">
      <c r="A71" s="82" t="s">
        <v>25</v>
      </c>
      <c r="B71" s="180" t="s">
        <v>45</v>
      </c>
      <c r="C71" s="180"/>
      <c r="D71" s="180"/>
      <c r="E71" s="180"/>
      <c r="F71" s="180"/>
      <c r="G71" s="180"/>
      <c r="H71" s="180"/>
      <c r="I71" s="180"/>
      <c r="J71" s="180"/>
      <c r="K71" s="180"/>
      <c r="L71" s="180"/>
      <c r="M71" s="180"/>
      <c r="N71" s="180"/>
      <c r="O71" s="180"/>
      <c r="P71" s="180"/>
      <c r="Q71" s="180"/>
    </row>
    <row r="72" spans="1:18" ht="21" customHeight="1">
      <c r="A72" s="82" t="s">
        <v>26</v>
      </c>
      <c r="B72" s="180" t="s">
        <v>46</v>
      </c>
      <c r="C72" s="180"/>
      <c r="D72" s="180"/>
      <c r="E72" s="180"/>
      <c r="F72" s="180"/>
      <c r="G72" s="180"/>
      <c r="H72" s="180"/>
      <c r="I72" s="180"/>
      <c r="J72" s="180"/>
      <c r="K72" s="180"/>
      <c r="L72" s="180"/>
      <c r="M72" s="180"/>
      <c r="N72" s="180"/>
      <c r="O72" s="180"/>
      <c r="P72" s="180"/>
      <c r="Q72" s="180"/>
    </row>
    <row r="73" spans="1:18" ht="34.5" customHeight="1">
      <c r="A73" s="82" t="s">
        <v>27</v>
      </c>
      <c r="B73" s="180" t="s">
        <v>47</v>
      </c>
      <c r="C73" s="180"/>
      <c r="D73" s="180"/>
      <c r="E73" s="180"/>
      <c r="F73" s="180"/>
      <c r="G73" s="180"/>
      <c r="H73" s="180"/>
      <c r="I73" s="180"/>
      <c r="J73" s="180"/>
      <c r="K73" s="180"/>
      <c r="L73" s="180"/>
      <c r="M73" s="180"/>
      <c r="N73" s="180"/>
      <c r="O73" s="180"/>
      <c r="P73" s="180"/>
      <c r="Q73" s="180"/>
    </row>
    <row r="74" spans="1:18" ht="37.5" customHeight="1">
      <c r="A74" s="82" t="s">
        <v>28</v>
      </c>
      <c r="B74" s="180" t="s">
        <v>48</v>
      </c>
      <c r="C74" s="180"/>
      <c r="D74" s="180"/>
      <c r="E74" s="180"/>
      <c r="F74" s="180"/>
      <c r="G74" s="180"/>
      <c r="H74" s="180"/>
      <c r="I74" s="180"/>
      <c r="J74" s="180"/>
      <c r="K74" s="180"/>
      <c r="L74" s="180"/>
      <c r="M74" s="180"/>
      <c r="N74" s="180"/>
      <c r="O74" s="180"/>
      <c r="P74" s="180"/>
      <c r="Q74" s="180"/>
    </row>
    <row r="75" spans="1:18" ht="63.75" customHeight="1">
      <c r="A75" s="82" t="s">
        <v>29</v>
      </c>
      <c r="B75" s="180" t="s">
        <v>49</v>
      </c>
      <c r="C75" s="180"/>
      <c r="D75" s="180"/>
      <c r="E75" s="180"/>
      <c r="F75" s="180"/>
      <c r="G75" s="180"/>
      <c r="H75" s="180"/>
      <c r="I75" s="180"/>
      <c r="J75" s="180"/>
      <c r="K75" s="180"/>
      <c r="L75" s="180"/>
      <c r="M75" s="180"/>
      <c r="N75" s="180"/>
      <c r="O75" s="180"/>
      <c r="P75" s="180"/>
      <c r="Q75" s="180"/>
    </row>
    <row r="76" spans="1:18" ht="32.25" customHeight="1">
      <c r="A76" s="82" t="s">
        <v>30</v>
      </c>
      <c r="B76" s="180" t="s">
        <v>50</v>
      </c>
      <c r="C76" s="180"/>
      <c r="D76" s="180"/>
      <c r="E76" s="180"/>
      <c r="F76" s="180"/>
      <c r="G76" s="180"/>
      <c r="H76" s="180"/>
      <c r="I76" s="180"/>
      <c r="J76" s="180"/>
      <c r="K76" s="180"/>
      <c r="L76" s="180"/>
      <c r="M76" s="180"/>
      <c r="N76" s="180"/>
      <c r="O76" s="180"/>
      <c r="P76" s="180"/>
      <c r="Q76" s="180"/>
    </row>
    <row r="77" spans="1:18" ht="15" customHeight="1">
      <c r="A77" s="82"/>
      <c r="B77" s="79"/>
      <c r="C77" s="79"/>
      <c r="D77" s="79"/>
      <c r="E77" s="79"/>
      <c r="F77" s="79"/>
      <c r="G77" s="79"/>
      <c r="H77" s="79"/>
      <c r="I77" s="79"/>
      <c r="J77" s="79"/>
      <c r="K77" s="79"/>
      <c r="L77" s="79"/>
      <c r="M77" s="79"/>
      <c r="N77" s="79"/>
      <c r="O77" s="79"/>
      <c r="P77" s="79"/>
    </row>
    <row r="78" spans="1:18" ht="15" customHeight="1">
      <c r="B78" s="34" t="s">
        <v>0</v>
      </c>
      <c r="C78" s="170" t="s">
        <v>69</v>
      </c>
      <c r="D78" s="170"/>
      <c r="E78" s="170"/>
      <c r="F78" s="170"/>
      <c r="M78" s="116"/>
      <c r="N78" s="116"/>
      <c r="O78" s="116"/>
      <c r="P78" s="116"/>
      <c r="Q78" s="35"/>
    </row>
    <row r="79" spans="1:18" ht="15" customHeight="1">
      <c r="M79" s="116"/>
      <c r="N79" s="116"/>
      <c r="O79" s="116"/>
      <c r="P79" s="116"/>
      <c r="Q79" s="35"/>
    </row>
    <row r="80" spans="1:18" ht="135" customHeight="1">
      <c r="A80" s="36" t="s">
        <v>11</v>
      </c>
      <c r="B80" s="173" t="s">
        <v>124</v>
      </c>
      <c r="C80" s="174"/>
      <c r="D80" s="174"/>
      <c r="E80" s="174"/>
      <c r="F80" s="174"/>
      <c r="G80" s="174"/>
      <c r="H80" s="174"/>
      <c r="I80" s="174"/>
      <c r="J80" s="174"/>
      <c r="K80" s="174"/>
      <c r="L80" s="174"/>
      <c r="M80" s="2" t="s">
        <v>64</v>
      </c>
      <c r="N80" s="171">
        <v>296.48</v>
      </c>
      <c r="O80" s="171"/>
      <c r="P80" s="134"/>
      <c r="Q80" s="20">
        <f>N80*P80</f>
        <v>0</v>
      </c>
      <c r="R80" s="11"/>
    </row>
    <row r="81" spans="1:28" ht="15" customHeight="1">
      <c r="M81" s="11"/>
      <c r="N81" s="37"/>
      <c r="O81" s="37"/>
      <c r="P81" s="135"/>
      <c r="Q81" s="35"/>
      <c r="R81" s="11"/>
    </row>
    <row r="82" spans="1:28" ht="60" customHeight="1">
      <c r="A82" s="36" t="s">
        <v>12</v>
      </c>
      <c r="B82" s="161" t="s">
        <v>125</v>
      </c>
      <c r="C82" s="161"/>
      <c r="D82" s="161"/>
      <c r="E82" s="161"/>
      <c r="F82" s="161"/>
      <c r="G82" s="161"/>
      <c r="H82" s="161"/>
      <c r="I82" s="161"/>
      <c r="J82" s="161"/>
      <c r="K82" s="161"/>
      <c r="L82" s="161"/>
      <c r="M82" s="4" t="s">
        <v>5</v>
      </c>
      <c r="N82" s="171">
        <v>1</v>
      </c>
      <c r="O82" s="171"/>
      <c r="P82" s="134"/>
      <c r="Q82" s="20">
        <f>N82*P82</f>
        <v>0</v>
      </c>
      <c r="R82" s="11"/>
    </row>
    <row r="83" spans="1:28" ht="15" customHeight="1">
      <c r="M83" s="11"/>
      <c r="N83" s="37"/>
      <c r="O83" s="37"/>
      <c r="P83" s="135"/>
      <c r="Q83" s="35"/>
      <c r="R83" s="11"/>
    </row>
    <row r="84" spans="1:28" ht="15" customHeight="1">
      <c r="C84" s="164" t="s">
        <v>70</v>
      </c>
      <c r="D84" s="164"/>
      <c r="E84" s="164"/>
      <c r="F84" s="164"/>
      <c r="G84" s="164"/>
      <c r="H84" s="164"/>
      <c r="M84" s="11"/>
      <c r="N84" s="37"/>
      <c r="O84" s="37"/>
      <c r="P84" s="135"/>
      <c r="Q84" s="39">
        <f>Q80+Q82</f>
        <v>0</v>
      </c>
      <c r="R84" s="11"/>
    </row>
    <row r="85" spans="1:28" ht="15" customHeight="1">
      <c r="M85" s="11"/>
      <c r="N85" s="37"/>
      <c r="O85" s="37"/>
      <c r="P85" s="135"/>
      <c r="Q85" s="35"/>
      <c r="R85" s="11"/>
    </row>
    <row r="86" spans="1:28" ht="15" customHeight="1">
      <c r="M86" s="11"/>
      <c r="N86" s="37"/>
      <c r="O86" s="37"/>
      <c r="P86" s="135"/>
      <c r="Q86" s="35"/>
      <c r="R86" s="11"/>
    </row>
    <row r="87" spans="1:28" ht="15" customHeight="1">
      <c r="B87" s="34" t="s">
        <v>1</v>
      </c>
      <c r="C87" s="170" t="s">
        <v>51</v>
      </c>
      <c r="D87" s="170"/>
      <c r="E87" s="170"/>
      <c r="F87" s="170"/>
      <c r="M87" s="11"/>
      <c r="N87" s="37"/>
      <c r="O87" s="37"/>
      <c r="P87" s="135"/>
      <c r="Q87" s="35"/>
      <c r="R87" s="11"/>
    </row>
    <row r="88" spans="1:28" ht="15" customHeight="1">
      <c r="M88" s="11"/>
      <c r="N88" s="37"/>
      <c r="O88" s="37"/>
      <c r="P88" s="135"/>
      <c r="Q88" s="35"/>
      <c r="R88" s="11"/>
    </row>
    <row r="89" spans="1:28" ht="128.25" customHeight="1">
      <c r="A89" s="36" t="s">
        <v>13</v>
      </c>
      <c r="B89" s="161" t="s">
        <v>71</v>
      </c>
      <c r="C89" s="161"/>
      <c r="D89" s="161"/>
      <c r="E89" s="161"/>
      <c r="F89" s="161"/>
      <c r="G89" s="161"/>
      <c r="H89" s="161"/>
      <c r="I89" s="161"/>
      <c r="J89" s="161"/>
      <c r="K89" s="161"/>
      <c r="L89" s="161"/>
      <c r="M89" s="4" t="s">
        <v>5</v>
      </c>
      <c r="N89" s="171">
        <v>8</v>
      </c>
      <c r="O89" s="171"/>
      <c r="P89" s="134"/>
      <c r="Q89" s="20">
        <f>N89*P89</f>
        <v>0</v>
      </c>
      <c r="R89" s="22"/>
      <c r="S89" s="14"/>
      <c r="T89" s="14"/>
      <c r="U89" s="14"/>
      <c r="V89" s="14"/>
      <c r="W89" s="14"/>
      <c r="X89" s="14"/>
      <c r="Y89" s="14"/>
      <c r="Z89" s="14"/>
      <c r="AA89" s="14"/>
      <c r="AB89" s="14"/>
    </row>
    <row r="90" spans="1:28" ht="15" customHeight="1">
      <c r="A90" s="36"/>
      <c r="B90" s="40"/>
      <c r="C90" s="40"/>
      <c r="D90" s="40"/>
      <c r="E90" s="40"/>
      <c r="F90" s="40"/>
      <c r="G90" s="40"/>
      <c r="H90" s="40"/>
      <c r="I90" s="40"/>
      <c r="J90" s="40"/>
      <c r="K90" s="40"/>
      <c r="L90" s="40"/>
      <c r="M90" s="11"/>
      <c r="N90" s="37"/>
      <c r="O90" s="37"/>
      <c r="P90" s="135"/>
      <c r="Q90" s="35"/>
      <c r="R90" s="11"/>
    </row>
    <row r="91" spans="1:28" ht="30" customHeight="1">
      <c r="A91" s="36" t="s">
        <v>85</v>
      </c>
      <c r="B91" s="176" t="s">
        <v>301</v>
      </c>
      <c r="C91" s="176"/>
      <c r="D91" s="176"/>
      <c r="E91" s="176"/>
      <c r="F91" s="176"/>
      <c r="G91" s="176"/>
      <c r="H91" s="176"/>
      <c r="I91" s="176"/>
      <c r="J91" s="176"/>
      <c r="K91" s="176"/>
      <c r="L91" s="176"/>
      <c r="M91" s="4" t="s">
        <v>5</v>
      </c>
      <c r="N91" s="171">
        <v>1</v>
      </c>
      <c r="O91" s="171"/>
      <c r="P91" s="134"/>
      <c r="Q91" s="20">
        <f>N91*P91</f>
        <v>0</v>
      </c>
      <c r="R91" s="11"/>
    </row>
    <row r="92" spans="1:28" ht="15" customHeight="1">
      <c r="A92" s="36"/>
      <c r="B92" s="41"/>
      <c r="C92" s="41"/>
      <c r="D92" s="41"/>
      <c r="E92" s="41"/>
      <c r="F92" s="41"/>
      <c r="G92" s="41"/>
      <c r="H92" s="41"/>
      <c r="I92" s="41"/>
      <c r="J92" s="41"/>
      <c r="K92" s="41"/>
      <c r="L92" s="41"/>
      <c r="M92" s="11"/>
      <c r="N92" s="37"/>
      <c r="O92" s="37"/>
      <c r="P92" s="135"/>
      <c r="Q92" s="35"/>
      <c r="R92" s="11"/>
    </row>
    <row r="93" spans="1:28" ht="81.75" customHeight="1">
      <c r="A93" s="36" t="s">
        <v>52</v>
      </c>
      <c r="B93" s="172" t="s">
        <v>300</v>
      </c>
      <c r="C93" s="172"/>
      <c r="D93" s="172"/>
      <c r="E93" s="172"/>
      <c r="F93" s="172"/>
      <c r="G93" s="172"/>
      <c r="H93" s="172"/>
      <c r="I93" s="172"/>
      <c r="J93" s="172"/>
      <c r="K93" s="172"/>
      <c r="L93" s="172"/>
      <c r="M93" s="11" t="s">
        <v>110</v>
      </c>
      <c r="N93" s="171">
        <v>1</v>
      </c>
      <c r="O93" s="171"/>
      <c r="P93" s="134"/>
      <c r="Q93" s="20">
        <f>N93*P93</f>
        <v>0</v>
      </c>
      <c r="R93" s="11"/>
    </row>
    <row r="94" spans="1:28" ht="15" customHeight="1">
      <c r="A94" s="36"/>
      <c r="B94" s="41"/>
      <c r="C94" s="41"/>
      <c r="D94" s="41"/>
      <c r="E94" s="41"/>
      <c r="F94" s="41"/>
      <c r="G94" s="41"/>
      <c r="H94" s="41"/>
      <c r="I94" s="41"/>
      <c r="J94" s="41"/>
      <c r="K94" s="41"/>
      <c r="L94" s="41"/>
      <c r="M94" s="11"/>
      <c r="N94" s="37"/>
      <c r="O94" s="37"/>
      <c r="P94" s="135"/>
      <c r="Q94" s="35"/>
      <c r="R94" s="11"/>
    </row>
    <row r="95" spans="1:28" ht="131.25" customHeight="1">
      <c r="A95" s="36" t="s">
        <v>89</v>
      </c>
      <c r="B95" s="161" t="s">
        <v>126</v>
      </c>
      <c r="C95" s="161"/>
      <c r="D95" s="161"/>
      <c r="E95" s="161"/>
      <c r="F95" s="161"/>
      <c r="G95" s="161"/>
      <c r="H95" s="161"/>
      <c r="I95" s="161"/>
      <c r="J95" s="161"/>
      <c r="K95" s="161"/>
      <c r="L95" s="161"/>
      <c r="M95" s="2" t="s">
        <v>5</v>
      </c>
      <c r="N95" s="171">
        <v>6</v>
      </c>
      <c r="O95" s="171"/>
      <c r="P95" s="134"/>
      <c r="Q95" s="20">
        <f>N95*P95</f>
        <v>0</v>
      </c>
      <c r="R95" s="11"/>
    </row>
    <row r="96" spans="1:28" ht="15" customHeight="1">
      <c r="A96" s="36"/>
      <c r="B96" s="41"/>
      <c r="C96" s="41"/>
      <c r="D96" s="41"/>
      <c r="E96" s="41"/>
      <c r="F96" s="41"/>
      <c r="G96" s="41"/>
      <c r="H96" s="41"/>
      <c r="I96" s="41"/>
      <c r="J96" s="41"/>
      <c r="K96" s="41"/>
      <c r="L96" s="41"/>
      <c r="M96" s="11"/>
      <c r="N96" s="37"/>
      <c r="O96" s="37"/>
      <c r="P96" s="135"/>
      <c r="Q96" s="35"/>
      <c r="R96" s="11"/>
    </row>
    <row r="97" spans="1:18" ht="126.75" customHeight="1">
      <c r="A97" s="36" t="s">
        <v>90</v>
      </c>
      <c r="B97" s="172" t="s">
        <v>127</v>
      </c>
      <c r="C97" s="172"/>
      <c r="D97" s="172"/>
      <c r="E97" s="172"/>
      <c r="F97" s="172"/>
      <c r="G97" s="172"/>
      <c r="H97" s="172"/>
      <c r="I97" s="172"/>
      <c r="J97" s="172"/>
      <c r="K97" s="172"/>
      <c r="L97" s="172"/>
      <c r="M97" s="11" t="s">
        <v>10</v>
      </c>
      <c r="N97" s="146">
        <v>53</v>
      </c>
      <c r="O97" s="146"/>
      <c r="P97" s="134"/>
      <c r="Q97" s="20">
        <f>N97*P97</f>
        <v>0</v>
      </c>
      <c r="R97" s="11"/>
    </row>
    <row r="98" spans="1:18" ht="15" customHeight="1">
      <c r="A98" s="36"/>
      <c r="B98" s="41"/>
      <c r="C98" s="41"/>
      <c r="D98" s="41"/>
      <c r="E98" s="41"/>
      <c r="F98" s="41"/>
      <c r="G98" s="41"/>
      <c r="H98" s="41"/>
      <c r="I98" s="41"/>
      <c r="J98" s="41"/>
      <c r="K98" s="41"/>
      <c r="L98" s="41"/>
      <c r="M98" s="11"/>
      <c r="N98" s="37"/>
      <c r="O98" s="37"/>
      <c r="P98" s="135"/>
      <c r="Q98" s="35"/>
      <c r="R98" s="11"/>
    </row>
    <row r="99" spans="1:18" ht="107.25" customHeight="1">
      <c r="A99" s="36" t="s">
        <v>107</v>
      </c>
      <c r="B99" s="172" t="s">
        <v>128</v>
      </c>
      <c r="C99" s="172"/>
      <c r="D99" s="172"/>
      <c r="E99" s="172"/>
      <c r="F99" s="172"/>
      <c r="G99" s="172"/>
      <c r="H99" s="172"/>
      <c r="I99" s="172"/>
      <c r="J99" s="172"/>
      <c r="K99" s="172"/>
      <c r="L99" s="172"/>
      <c r="M99" s="2" t="s">
        <v>5</v>
      </c>
      <c r="N99" s="146">
        <v>4</v>
      </c>
      <c r="O99" s="146"/>
      <c r="P99" s="134"/>
      <c r="Q99" s="20">
        <f>N99*P99</f>
        <v>0</v>
      </c>
      <c r="R99" s="11"/>
    </row>
    <row r="100" spans="1:18" ht="20.25" customHeight="1">
      <c r="A100" s="36"/>
      <c r="B100" s="41"/>
      <c r="C100" s="41"/>
      <c r="D100" s="41"/>
      <c r="E100" s="41"/>
      <c r="F100" s="41"/>
      <c r="G100" s="41"/>
      <c r="H100" s="41"/>
      <c r="I100" s="41"/>
      <c r="J100" s="41"/>
      <c r="K100" s="41"/>
      <c r="L100" s="41"/>
      <c r="M100" s="11"/>
      <c r="N100" s="37"/>
      <c r="O100" s="37"/>
      <c r="P100" s="135"/>
      <c r="Q100" s="35"/>
      <c r="R100" s="11"/>
    </row>
    <row r="101" spans="1:18" ht="132.75" customHeight="1">
      <c r="A101" s="36" t="s">
        <v>129</v>
      </c>
      <c r="B101" s="172" t="s">
        <v>130</v>
      </c>
      <c r="C101" s="172"/>
      <c r="D101" s="172"/>
      <c r="E101" s="172"/>
      <c r="F101" s="172"/>
      <c r="G101" s="172"/>
      <c r="H101" s="172"/>
      <c r="I101" s="172"/>
      <c r="J101" s="172"/>
      <c r="K101" s="172"/>
      <c r="L101" s="172"/>
      <c r="M101" s="2" t="s">
        <v>5</v>
      </c>
      <c r="N101" s="146">
        <v>1</v>
      </c>
      <c r="O101" s="146"/>
      <c r="P101" s="134"/>
      <c r="Q101" s="20">
        <f>N101*P101</f>
        <v>0</v>
      </c>
      <c r="R101" s="11"/>
    </row>
    <row r="102" spans="1:18" ht="16.5" customHeight="1">
      <c r="A102" s="36"/>
      <c r="B102" s="41"/>
      <c r="C102" s="41"/>
      <c r="D102" s="41"/>
      <c r="E102" s="41"/>
      <c r="F102" s="41"/>
      <c r="G102" s="41"/>
      <c r="H102" s="41"/>
      <c r="I102" s="41"/>
      <c r="J102" s="41"/>
      <c r="K102" s="41"/>
      <c r="L102" s="41"/>
      <c r="M102" s="11"/>
      <c r="N102" s="37"/>
      <c r="O102" s="37"/>
      <c r="P102" s="135"/>
      <c r="Q102" s="35"/>
      <c r="R102" s="11"/>
    </row>
    <row r="103" spans="1:18" ht="121.5" customHeight="1">
      <c r="A103" s="36" t="s">
        <v>131</v>
      </c>
      <c r="B103" s="178" t="s">
        <v>132</v>
      </c>
      <c r="C103" s="172"/>
      <c r="D103" s="172"/>
      <c r="E103" s="172"/>
      <c r="F103" s="172"/>
      <c r="G103" s="172"/>
      <c r="H103" s="172"/>
      <c r="I103" s="172"/>
      <c r="J103" s="172"/>
      <c r="K103" s="172"/>
      <c r="L103" s="172"/>
      <c r="M103" s="2" t="s">
        <v>5</v>
      </c>
      <c r="N103" s="171">
        <v>3</v>
      </c>
      <c r="O103" s="171"/>
      <c r="P103" s="134"/>
      <c r="Q103" s="20">
        <f>N103*P103</f>
        <v>0</v>
      </c>
      <c r="R103" s="11"/>
    </row>
    <row r="104" spans="1:18" ht="15" customHeight="1">
      <c r="A104" s="36"/>
      <c r="B104" s="41"/>
      <c r="C104" s="41"/>
      <c r="D104" s="41"/>
      <c r="E104" s="41"/>
      <c r="F104" s="41"/>
      <c r="G104" s="41"/>
      <c r="H104" s="41"/>
      <c r="I104" s="41"/>
      <c r="J104" s="41"/>
      <c r="K104" s="41"/>
      <c r="L104" s="41"/>
      <c r="M104" s="11"/>
      <c r="N104" s="37"/>
      <c r="O104" s="37"/>
      <c r="P104" s="135"/>
      <c r="Q104" s="35"/>
      <c r="R104" s="11"/>
    </row>
    <row r="105" spans="1:18" ht="83.25" customHeight="1">
      <c r="A105" s="36" t="s">
        <v>133</v>
      </c>
      <c r="B105" s="178" t="s">
        <v>134</v>
      </c>
      <c r="C105" s="172"/>
      <c r="D105" s="172"/>
      <c r="E105" s="172"/>
      <c r="F105" s="172"/>
      <c r="G105" s="172"/>
      <c r="H105" s="172"/>
      <c r="I105" s="172"/>
      <c r="J105" s="172"/>
      <c r="K105" s="172"/>
      <c r="L105" s="172"/>
      <c r="M105" s="2" t="s">
        <v>64</v>
      </c>
      <c r="N105" s="171">
        <v>14</v>
      </c>
      <c r="O105" s="171"/>
      <c r="P105" s="134"/>
      <c r="Q105" s="20">
        <f>N105*P105</f>
        <v>0</v>
      </c>
      <c r="R105" s="11"/>
    </row>
    <row r="106" spans="1:18" ht="14.25" customHeight="1">
      <c r="A106" s="36"/>
      <c r="B106" s="41"/>
      <c r="C106" s="41"/>
      <c r="D106" s="41"/>
      <c r="E106" s="41"/>
      <c r="F106" s="41"/>
      <c r="G106" s="41"/>
      <c r="H106" s="41"/>
      <c r="I106" s="41"/>
      <c r="J106" s="41"/>
      <c r="K106" s="41"/>
      <c r="L106" s="41"/>
      <c r="M106" s="11"/>
      <c r="N106" s="37"/>
      <c r="O106" s="37"/>
      <c r="P106" s="135"/>
      <c r="Q106" s="35"/>
      <c r="R106" s="11"/>
    </row>
    <row r="107" spans="1:18" ht="91.5" customHeight="1">
      <c r="A107" s="36" t="s">
        <v>135</v>
      </c>
      <c r="B107" s="172" t="s">
        <v>136</v>
      </c>
      <c r="C107" s="172"/>
      <c r="D107" s="172"/>
      <c r="E107" s="172"/>
      <c r="F107" s="172"/>
      <c r="G107" s="172"/>
      <c r="H107" s="172"/>
      <c r="I107" s="172"/>
      <c r="J107" s="172"/>
      <c r="K107" s="172"/>
      <c r="L107" s="172"/>
      <c r="M107" s="2" t="s">
        <v>64</v>
      </c>
      <c r="N107" s="146">
        <v>310</v>
      </c>
      <c r="O107" s="146"/>
      <c r="P107" s="134"/>
      <c r="Q107" s="20">
        <f>N107*P107</f>
        <v>0</v>
      </c>
      <c r="R107" s="11"/>
    </row>
    <row r="108" spans="1:18" ht="17.25" customHeight="1">
      <c r="A108" s="36"/>
      <c r="B108" s="41"/>
      <c r="C108" s="41"/>
      <c r="D108" s="41"/>
      <c r="E108" s="41"/>
      <c r="F108" s="41"/>
      <c r="G108" s="41"/>
      <c r="H108" s="41"/>
      <c r="I108" s="41"/>
      <c r="J108" s="41"/>
      <c r="K108" s="41"/>
      <c r="L108" s="41"/>
      <c r="M108" s="11"/>
      <c r="N108" s="37"/>
      <c r="O108" s="37"/>
      <c r="P108" s="135"/>
      <c r="Q108" s="35"/>
      <c r="R108" s="11"/>
    </row>
    <row r="109" spans="1:18" ht="86.25" customHeight="1">
      <c r="A109" s="36" t="s">
        <v>137</v>
      </c>
      <c r="B109" s="172" t="s">
        <v>138</v>
      </c>
      <c r="C109" s="172"/>
      <c r="D109" s="172"/>
      <c r="E109" s="172"/>
      <c r="F109" s="172"/>
      <c r="G109" s="172"/>
      <c r="H109" s="172"/>
      <c r="I109" s="172"/>
      <c r="J109" s="172"/>
      <c r="K109" s="172"/>
      <c r="L109" s="172"/>
      <c r="M109" s="2" t="s">
        <v>64</v>
      </c>
      <c r="N109" s="146">
        <v>176</v>
      </c>
      <c r="O109" s="146"/>
      <c r="P109" s="134"/>
      <c r="Q109" s="20">
        <f>N109*P109</f>
        <v>0</v>
      </c>
      <c r="R109" s="11"/>
    </row>
    <row r="110" spans="1:18" ht="15" customHeight="1">
      <c r="A110" s="36"/>
      <c r="B110" s="41"/>
      <c r="C110" s="41"/>
      <c r="D110" s="41"/>
      <c r="E110" s="41"/>
      <c r="F110" s="41"/>
      <c r="G110" s="41"/>
      <c r="H110" s="41"/>
      <c r="I110" s="41"/>
      <c r="J110" s="41"/>
      <c r="K110" s="41"/>
      <c r="L110" s="41"/>
      <c r="M110" s="11"/>
      <c r="N110" s="37"/>
      <c r="O110" s="37"/>
      <c r="P110" s="135"/>
      <c r="Q110" s="35"/>
      <c r="R110" s="11"/>
    </row>
    <row r="111" spans="1:18" ht="81.75" customHeight="1">
      <c r="A111" s="36" t="s">
        <v>139</v>
      </c>
      <c r="B111" s="172" t="s">
        <v>140</v>
      </c>
      <c r="C111" s="172"/>
      <c r="D111" s="172"/>
      <c r="E111" s="172"/>
      <c r="F111" s="172"/>
      <c r="G111" s="172"/>
      <c r="H111" s="172"/>
      <c r="I111" s="172"/>
      <c r="J111" s="172"/>
      <c r="K111" s="172"/>
      <c r="L111" s="172"/>
      <c r="M111" s="2" t="s">
        <v>64</v>
      </c>
      <c r="N111" s="146">
        <v>117</v>
      </c>
      <c r="O111" s="146"/>
      <c r="P111" s="134"/>
      <c r="Q111" s="20">
        <f>N111*P111</f>
        <v>0</v>
      </c>
      <c r="R111" s="11"/>
    </row>
    <row r="112" spans="1:18" ht="15" customHeight="1">
      <c r="A112" s="36"/>
      <c r="B112" s="41"/>
      <c r="C112" s="41"/>
      <c r="D112" s="41"/>
      <c r="E112" s="41"/>
      <c r="F112" s="41"/>
      <c r="G112" s="41"/>
      <c r="H112" s="41"/>
      <c r="I112" s="41"/>
      <c r="J112" s="41"/>
      <c r="K112" s="41"/>
      <c r="L112" s="41"/>
      <c r="M112" s="11"/>
      <c r="N112" s="37"/>
      <c r="O112" s="37"/>
      <c r="P112" s="135"/>
      <c r="Q112" s="35"/>
      <c r="R112" s="11"/>
    </row>
    <row r="113" spans="1:18" ht="80.25" customHeight="1">
      <c r="A113" s="36" t="s">
        <v>141</v>
      </c>
      <c r="B113" s="172" t="s">
        <v>296</v>
      </c>
      <c r="C113" s="172"/>
      <c r="D113" s="172"/>
      <c r="E113" s="172"/>
      <c r="F113" s="172"/>
      <c r="G113" s="172"/>
      <c r="H113" s="172"/>
      <c r="I113" s="172"/>
      <c r="J113" s="172"/>
      <c r="K113" s="172"/>
      <c r="L113" s="172"/>
      <c r="M113" s="2" t="s">
        <v>5</v>
      </c>
      <c r="N113" s="146">
        <v>6</v>
      </c>
      <c r="O113" s="146"/>
      <c r="P113" s="134"/>
      <c r="Q113" s="20">
        <f>N113*P113</f>
        <v>0</v>
      </c>
      <c r="R113" s="11"/>
    </row>
    <row r="114" spans="1:18" ht="15" customHeight="1">
      <c r="A114" s="36"/>
      <c r="B114" s="41"/>
      <c r="C114" s="41"/>
      <c r="D114" s="41"/>
      <c r="E114" s="41"/>
      <c r="F114" s="41"/>
      <c r="G114" s="41"/>
      <c r="H114" s="41"/>
      <c r="I114" s="41"/>
      <c r="J114" s="41"/>
      <c r="K114" s="41"/>
      <c r="L114" s="41"/>
      <c r="M114" s="11"/>
      <c r="N114" s="37"/>
      <c r="O114" s="37"/>
      <c r="P114" s="135"/>
      <c r="Q114" s="35"/>
      <c r="R114" s="11"/>
    </row>
    <row r="115" spans="1:18" ht="183" customHeight="1">
      <c r="A115" s="42" t="s">
        <v>142</v>
      </c>
      <c r="B115" s="172" t="s">
        <v>143</v>
      </c>
      <c r="C115" s="172"/>
      <c r="D115" s="172"/>
      <c r="E115" s="172"/>
      <c r="F115" s="172"/>
      <c r="G115" s="172"/>
      <c r="H115" s="172"/>
      <c r="I115" s="172"/>
      <c r="J115" s="172"/>
      <c r="K115" s="172"/>
      <c r="L115" s="172"/>
      <c r="M115" s="3"/>
      <c r="N115" s="146"/>
      <c r="O115" s="146"/>
      <c r="P115" s="134"/>
      <c r="Q115" s="20"/>
      <c r="R115" s="11"/>
    </row>
    <row r="116" spans="1:18" ht="15" customHeight="1">
      <c r="A116" s="42"/>
      <c r="B116" s="43" t="s">
        <v>31</v>
      </c>
      <c r="C116" s="148" t="s">
        <v>144</v>
      </c>
      <c r="D116" s="148"/>
      <c r="E116" s="148"/>
      <c r="F116" s="148"/>
      <c r="G116" s="148"/>
      <c r="H116" s="148"/>
      <c r="I116" s="148"/>
      <c r="J116" s="148"/>
      <c r="K116" s="148"/>
      <c r="L116" s="148"/>
      <c r="M116" s="2" t="s">
        <v>64</v>
      </c>
      <c r="N116" s="146">
        <v>135</v>
      </c>
      <c r="O116" s="146"/>
      <c r="P116" s="134"/>
      <c r="Q116" s="20">
        <f>N116*P116</f>
        <v>0</v>
      </c>
      <c r="R116" s="11"/>
    </row>
    <row r="117" spans="1:18" ht="15" customHeight="1">
      <c r="A117" s="42"/>
      <c r="B117" s="43" t="s">
        <v>31</v>
      </c>
      <c r="C117" s="161" t="s">
        <v>145</v>
      </c>
      <c r="D117" s="161"/>
      <c r="E117" s="161"/>
      <c r="F117" s="161"/>
      <c r="G117" s="161"/>
      <c r="H117" s="161"/>
      <c r="I117" s="161"/>
      <c r="J117" s="161"/>
      <c r="K117" s="161"/>
      <c r="L117" s="161"/>
      <c r="M117" s="3" t="s">
        <v>62</v>
      </c>
      <c r="N117" s="146">
        <v>240</v>
      </c>
      <c r="O117" s="146"/>
      <c r="P117" s="134"/>
      <c r="Q117" s="20">
        <f>N117*P117</f>
        <v>0</v>
      </c>
      <c r="R117" s="11"/>
    </row>
    <row r="118" spans="1:18" ht="15" customHeight="1">
      <c r="A118" s="36"/>
      <c r="B118" s="41"/>
      <c r="C118" s="41"/>
      <c r="D118" s="41"/>
      <c r="E118" s="41"/>
      <c r="F118" s="41"/>
      <c r="G118" s="41"/>
      <c r="H118" s="41"/>
      <c r="I118" s="41"/>
      <c r="J118" s="41"/>
      <c r="K118" s="41"/>
      <c r="L118" s="41"/>
      <c r="M118" s="11"/>
      <c r="N118" s="37"/>
      <c r="O118" s="37"/>
      <c r="P118" s="135"/>
      <c r="Q118" s="35"/>
      <c r="R118" s="11"/>
    </row>
    <row r="119" spans="1:18" ht="15" customHeight="1">
      <c r="C119" s="164" t="s">
        <v>72</v>
      </c>
      <c r="D119" s="164"/>
      <c r="E119" s="164"/>
      <c r="F119" s="164"/>
      <c r="G119" s="164"/>
      <c r="H119" s="164"/>
      <c r="M119" s="11"/>
      <c r="N119" s="37"/>
      <c r="O119" s="37"/>
      <c r="P119" s="135"/>
      <c r="Q119" s="39">
        <f>Q89+Q91+Q93+Q95+Q97+Q99+Q101+Q103+Q105+Q107+Q109+Q111+Q113+Q116+Q117</f>
        <v>0</v>
      </c>
      <c r="R119" s="11"/>
    </row>
    <row r="120" spans="1:18" ht="15" customHeight="1">
      <c r="M120" s="11"/>
      <c r="N120" s="37"/>
      <c r="O120" s="37"/>
      <c r="P120" s="135"/>
      <c r="Q120" s="35"/>
      <c r="R120" s="11"/>
    </row>
    <row r="121" spans="1:18" ht="15" customHeight="1">
      <c r="M121" s="11"/>
      <c r="N121" s="37"/>
      <c r="O121" s="37"/>
      <c r="P121" s="135"/>
      <c r="Q121" s="35"/>
      <c r="R121" s="11"/>
    </row>
    <row r="122" spans="1:18" s="21" customFormat="1" ht="15" customHeight="1">
      <c r="A122" s="33"/>
      <c r="B122" s="34" t="s">
        <v>2</v>
      </c>
      <c r="C122" s="170" t="s">
        <v>8</v>
      </c>
      <c r="D122" s="170"/>
      <c r="E122" s="170"/>
      <c r="F122" s="170"/>
      <c r="G122" s="33"/>
      <c r="H122" s="33"/>
      <c r="I122" s="33"/>
      <c r="J122" s="33"/>
      <c r="K122" s="33"/>
      <c r="L122" s="33"/>
      <c r="M122" s="11"/>
      <c r="N122" s="37"/>
      <c r="O122" s="37"/>
      <c r="P122" s="135"/>
      <c r="Q122" s="35"/>
      <c r="R122" s="23"/>
    </row>
    <row r="123" spans="1:18" s="21" customFormat="1" ht="15" customHeight="1">
      <c r="A123" s="33"/>
      <c r="B123" s="33"/>
      <c r="C123" s="33"/>
      <c r="D123" s="33"/>
      <c r="E123" s="33"/>
      <c r="F123" s="33"/>
      <c r="G123" s="33"/>
      <c r="H123" s="33"/>
      <c r="I123" s="33"/>
      <c r="J123" s="33"/>
      <c r="K123" s="33"/>
      <c r="L123" s="33"/>
      <c r="M123" s="11"/>
      <c r="N123" s="37"/>
      <c r="O123" s="37"/>
      <c r="P123" s="135"/>
      <c r="Q123" s="35"/>
      <c r="R123" s="23"/>
    </row>
    <row r="124" spans="1:18" s="21" customFormat="1" ht="94.5" customHeight="1">
      <c r="A124" s="42" t="s">
        <v>53</v>
      </c>
      <c r="B124" s="160" t="s">
        <v>146</v>
      </c>
      <c r="C124" s="190"/>
      <c r="D124" s="190"/>
      <c r="E124" s="190"/>
      <c r="F124" s="190"/>
      <c r="G124" s="190"/>
      <c r="H124" s="190"/>
      <c r="I124" s="190"/>
      <c r="J124" s="190"/>
      <c r="K124" s="190"/>
      <c r="L124" s="190"/>
      <c r="M124" s="3" t="s">
        <v>62</v>
      </c>
      <c r="N124" s="146">
        <v>2460</v>
      </c>
      <c r="O124" s="146"/>
      <c r="P124" s="134"/>
      <c r="Q124" s="20">
        <f>N124*P124</f>
        <v>0</v>
      </c>
      <c r="R124" s="23"/>
    </row>
    <row r="125" spans="1:18" s="21" customFormat="1" ht="15" customHeight="1">
      <c r="A125" s="42"/>
      <c r="B125" s="44"/>
      <c r="C125" s="44"/>
      <c r="D125" s="44"/>
      <c r="E125" s="44"/>
      <c r="F125" s="44"/>
      <c r="G125" s="44"/>
      <c r="H125" s="44"/>
      <c r="I125" s="44"/>
      <c r="J125" s="44"/>
      <c r="K125" s="44"/>
      <c r="L125" s="33"/>
      <c r="M125" s="11"/>
      <c r="N125" s="45"/>
      <c r="O125" s="45"/>
      <c r="P125" s="136"/>
      <c r="Q125" s="35"/>
      <c r="R125" s="23"/>
    </row>
    <row r="126" spans="1:18" ht="132.75" customHeight="1">
      <c r="A126" s="42" t="s">
        <v>54</v>
      </c>
      <c r="B126" s="161" t="s">
        <v>147</v>
      </c>
      <c r="C126" s="161"/>
      <c r="D126" s="161"/>
      <c r="E126" s="161"/>
      <c r="F126" s="161"/>
      <c r="G126" s="161"/>
      <c r="H126" s="161"/>
      <c r="I126" s="161"/>
      <c r="J126" s="161"/>
      <c r="K126" s="161"/>
      <c r="L126" s="161"/>
      <c r="M126" s="3" t="s">
        <v>62</v>
      </c>
      <c r="N126" s="146">
        <v>370</v>
      </c>
      <c r="O126" s="146"/>
      <c r="P126" s="134"/>
      <c r="Q126" s="20">
        <f>N126*P126</f>
        <v>0</v>
      </c>
    </row>
    <row r="127" spans="1:18" s="21" customFormat="1" ht="15" customHeight="1">
      <c r="A127" s="42"/>
      <c r="B127" s="44"/>
      <c r="C127" s="44"/>
      <c r="D127" s="44"/>
      <c r="E127" s="44"/>
      <c r="F127" s="44"/>
      <c r="G127" s="44"/>
      <c r="H127" s="44"/>
      <c r="I127" s="44"/>
      <c r="J127" s="44"/>
      <c r="K127" s="44"/>
      <c r="L127" s="33"/>
      <c r="M127" s="11"/>
      <c r="N127" s="45"/>
      <c r="O127" s="45"/>
      <c r="P127" s="136"/>
      <c r="Q127" s="35"/>
    </row>
    <row r="128" spans="1:18" ht="145.5" customHeight="1">
      <c r="A128" s="42" t="s">
        <v>66</v>
      </c>
      <c r="B128" s="161" t="s">
        <v>148</v>
      </c>
      <c r="C128" s="161"/>
      <c r="D128" s="161"/>
      <c r="E128" s="161"/>
      <c r="F128" s="161"/>
      <c r="G128" s="161"/>
      <c r="H128" s="161"/>
      <c r="I128" s="161"/>
      <c r="J128" s="161"/>
      <c r="K128" s="161"/>
      <c r="L128" s="161"/>
      <c r="M128" s="3" t="s">
        <v>10</v>
      </c>
      <c r="N128" s="146">
        <v>4510</v>
      </c>
      <c r="O128" s="146"/>
      <c r="P128" s="134"/>
      <c r="Q128" s="20">
        <f>N128*P128</f>
        <v>0</v>
      </c>
    </row>
    <row r="129" spans="1:18" ht="15" customHeight="1">
      <c r="A129" s="42"/>
      <c r="B129" s="44"/>
      <c r="C129" s="44"/>
      <c r="D129" s="44"/>
      <c r="E129" s="44"/>
      <c r="F129" s="44"/>
      <c r="G129" s="44"/>
      <c r="H129" s="44"/>
      <c r="I129" s="44"/>
      <c r="J129" s="44"/>
      <c r="K129" s="44"/>
      <c r="M129" s="11"/>
      <c r="N129" s="45"/>
      <c r="O129" s="45"/>
      <c r="P129" s="136"/>
      <c r="Q129" s="35"/>
      <c r="R129" s="11"/>
    </row>
    <row r="130" spans="1:18" ht="150.75" customHeight="1">
      <c r="A130" s="42" t="s">
        <v>67</v>
      </c>
      <c r="B130" s="157" t="s">
        <v>87</v>
      </c>
      <c r="C130" s="157"/>
      <c r="D130" s="157"/>
      <c r="E130" s="157"/>
      <c r="F130" s="157"/>
      <c r="G130" s="157"/>
      <c r="H130" s="157"/>
      <c r="I130" s="157"/>
      <c r="J130" s="157"/>
      <c r="K130" s="157"/>
      <c r="L130" s="157"/>
      <c r="M130" s="3" t="s">
        <v>10</v>
      </c>
      <c r="N130" s="146">
        <v>4100</v>
      </c>
      <c r="O130" s="146"/>
      <c r="P130" s="134"/>
      <c r="Q130" s="20">
        <f>N130*P130</f>
        <v>0</v>
      </c>
      <c r="R130" s="11"/>
    </row>
    <row r="131" spans="1:18" ht="15" customHeight="1">
      <c r="M131" s="11"/>
      <c r="N131" s="37"/>
      <c r="O131" s="37"/>
      <c r="P131" s="135"/>
      <c r="Q131" s="35"/>
      <c r="R131" s="11"/>
    </row>
    <row r="132" spans="1:18" ht="208.5" customHeight="1">
      <c r="A132" s="125" t="s">
        <v>95</v>
      </c>
      <c r="B132" s="179" t="s">
        <v>297</v>
      </c>
      <c r="C132" s="179"/>
      <c r="D132" s="179"/>
      <c r="E132" s="179"/>
      <c r="F132" s="179"/>
      <c r="G132" s="179"/>
      <c r="H132" s="179"/>
      <c r="I132" s="179"/>
      <c r="J132" s="179"/>
      <c r="K132" s="179"/>
      <c r="L132" s="179"/>
      <c r="M132" s="2" t="s">
        <v>64</v>
      </c>
      <c r="N132" s="171">
        <v>215</v>
      </c>
      <c r="O132" s="171"/>
      <c r="P132" s="134"/>
      <c r="Q132" s="20">
        <f>N132*P132</f>
        <v>0</v>
      </c>
      <c r="R132" s="11"/>
    </row>
    <row r="133" spans="1:18" ht="15" customHeight="1">
      <c r="M133" s="11"/>
      <c r="N133" s="37"/>
      <c r="O133" s="37"/>
      <c r="P133" s="135"/>
      <c r="Q133" s="35"/>
      <c r="R133" s="11"/>
    </row>
    <row r="134" spans="1:18" ht="150" customHeight="1">
      <c r="A134" s="42" t="s">
        <v>73</v>
      </c>
      <c r="B134" s="161" t="s">
        <v>149</v>
      </c>
      <c r="C134" s="161"/>
      <c r="D134" s="161"/>
      <c r="E134" s="161"/>
      <c r="F134" s="161"/>
      <c r="G134" s="161"/>
      <c r="H134" s="161"/>
      <c r="I134" s="161"/>
      <c r="J134" s="161"/>
      <c r="K134" s="161"/>
      <c r="L134" s="161"/>
      <c r="M134" s="11" t="s">
        <v>62</v>
      </c>
      <c r="N134" s="171">
        <v>230</v>
      </c>
      <c r="O134" s="171"/>
      <c r="P134" s="134"/>
      <c r="Q134" s="20">
        <f>N134*P134</f>
        <v>0</v>
      </c>
      <c r="R134" s="11"/>
    </row>
    <row r="135" spans="1:18" ht="15" customHeight="1">
      <c r="A135" s="42"/>
      <c r="B135" s="40"/>
      <c r="C135" s="40"/>
      <c r="D135" s="40"/>
      <c r="E135" s="40"/>
      <c r="F135" s="40"/>
      <c r="G135" s="40"/>
      <c r="H135" s="40"/>
      <c r="I135" s="40"/>
      <c r="J135" s="40"/>
      <c r="K135" s="40"/>
      <c r="L135" s="40"/>
      <c r="M135" s="11"/>
      <c r="N135" s="124"/>
      <c r="O135" s="124"/>
      <c r="P135" s="134"/>
      <c r="Q135" s="20"/>
      <c r="R135" s="11"/>
    </row>
    <row r="136" spans="1:18" ht="120" customHeight="1">
      <c r="A136" s="42" t="s">
        <v>113</v>
      </c>
      <c r="B136" s="148" t="s">
        <v>150</v>
      </c>
      <c r="C136" s="161"/>
      <c r="D136" s="161"/>
      <c r="E136" s="161"/>
      <c r="F136" s="161"/>
      <c r="G136" s="161"/>
      <c r="H136" s="161"/>
      <c r="I136" s="161"/>
      <c r="J136" s="161"/>
      <c r="K136" s="161"/>
      <c r="L136" s="161"/>
      <c r="M136" s="11" t="s">
        <v>10</v>
      </c>
      <c r="N136" s="171">
        <v>220</v>
      </c>
      <c r="O136" s="171"/>
      <c r="P136" s="134"/>
      <c r="Q136" s="20">
        <f>N136*P136</f>
        <v>0</v>
      </c>
      <c r="R136" s="11"/>
    </row>
    <row r="137" spans="1:18" ht="15" customHeight="1">
      <c r="C137" s="46"/>
      <c r="M137" s="11"/>
      <c r="N137" s="37"/>
      <c r="O137" s="37"/>
      <c r="P137" s="135"/>
      <c r="Q137" s="35"/>
      <c r="R137" s="11"/>
    </row>
    <row r="138" spans="1:18" ht="47.25" customHeight="1">
      <c r="A138" s="42" t="s">
        <v>298</v>
      </c>
      <c r="B138" s="160" t="s">
        <v>81</v>
      </c>
      <c r="C138" s="160"/>
      <c r="D138" s="160"/>
      <c r="E138" s="160"/>
      <c r="F138" s="160"/>
      <c r="G138" s="160"/>
      <c r="H138" s="160"/>
      <c r="I138" s="160"/>
      <c r="J138" s="160"/>
      <c r="K138" s="160"/>
      <c r="L138" s="160"/>
      <c r="M138" s="11" t="s">
        <v>62</v>
      </c>
      <c r="N138" s="146">
        <v>2230</v>
      </c>
      <c r="O138" s="146"/>
      <c r="P138" s="134"/>
      <c r="Q138" s="20">
        <f>N138*P138</f>
        <v>0</v>
      </c>
      <c r="R138" s="11"/>
    </row>
    <row r="139" spans="1:18" ht="13.5" customHeight="1">
      <c r="C139" s="46"/>
      <c r="M139" s="11"/>
      <c r="N139" s="37"/>
      <c r="O139" s="37"/>
      <c r="P139" s="135"/>
      <c r="Q139" s="35"/>
      <c r="R139" s="11"/>
    </row>
    <row r="140" spans="1:18" ht="15" customHeight="1">
      <c r="A140" s="47"/>
      <c r="B140" s="48"/>
      <c r="C140" s="164" t="s">
        <v>74</v>
      </c>
      <c r="D140" s="164"/>
      <c r="E140" s="164"/>
      <c r="F140" s="164"/>
      <c r="G140" s="164"/>
      <c r="H140" s="164"/>
      <c r="I140" s="48"/>
      <c r="J140" s="48"/>
      <c r="K140" s="48"/>
      <c r="M140" s="11"/>
      <c r="N140" s="37"/>
      <c r="O140" s="37"/>
      <c r="P140" s="135"/>
      <c r="Q140" s="39">
        <f>Q124+Q126+Q128+Q130+Q132+Q134+Q136+Q138</f>
        <v>0</v>
      </c>
      <c r="R140" s="11"/>
    </row>
    <row r="141" spans="1:18" ht="16.5" customHeight="1">
      <c r="A141" s="47"/>
      <c r="B141" s="48"/>
      <c r="C141" s="49"/>
      <c r="I141" s="48"/>
      <c r="J141" s="48"/>
      <c r="K141" s="48"/>
      <c r="M141" s="11"/>
      <c r="N141" s="37"/>
      <c r="O141" s="37"/>
      <c r="P141" s="135"/>
      <c r="Q141" s="50"/>
      <c r="R141" s="11"/>
    </row>
    <row r="142" spans="1:18" ht="16.5" customHeight="1">
      <c r="A142" s="47"/>
      <c r="B142" s="48"/>
      <c r="C142" s="49"/>
      <c r="I142" s="48"/>
      <c r="J142" s="48"/>
      <c r="K142" s="48"/>
      <c r="M142" s="11"/>
      <c r="N142" s="37"/>
      <c r="O142" s="37"/>
      <c r="P142" s="135"/>
      <c r="Q142" s="50"/>
      <c r="R142" s="11"/>
    </row>
    <row r="143" spans="1:18" ht="15" customHeight="1">
      <c r="B143" s="51" t="s">
        <v>3</v>
      </c>
      <c r="C143" s="165" t="s">
        <v>9</v>
      </c>
      <c r="D143" s="165"/>
      <c r="E143" s="165"/>
      <c r="F143" s="165"/>
      <c r="M143" s="11"/>
      <c r="N143" s="37"/>
      <c r="O143" s="37"/>
      <c r="P143" s="135"/>
      <c r="Q143" s="35"/>
      <c r="R143" s="11"/>
    </row>
    <row r="144" spans="1:18" ht="15" customHeight="1">
      <c r="A144" s="42"/>
      <c r="B144" s="44"/>
      <c r="M144" s="11"/>
      <c r="N144" s="52"/>
      <c r="O144" s="52"/>
      <c r="P144" s="136"/>
      <c r="Q144" s="35"/>
      <c r="R144" s="11"/>
    </row>
    <row r="145" spans="1:18" ht="117.75" customHeight="1">
      <c r="A145" s="42" t="s">
        <v>55</v>
      </c>
      <c r="B145" s="157" t="s">
        <v>151</v>
      </c>
      <c r="C145" s="166"/>
      <c r="D145" s="166"/>
      <c r="E145" s="166"/>
      <c r="F145" s="166"/>
      <c r="G145" s="166"/>
      <c r="H145" s="166"/>
      <c r="I145" s="166"/>
      <c r="J145" s="166"/>
      <c r="K145" s="166"/>
      <c r="L145" s="166"/>
      <c r="M145" s="2" t="s">
        <v>64</v>
      </c>
      <c r="N145" s="146">
        <v>630</v>
      </c>
      <c r="O145" s="146"/>
      <c r="P145" s="134"/>
      <c r="Q145" s="20">
        <f>N145*P145</f>
        <v>0</v>
      </c>
      <c r="R145" s="11"/>
    </row>
    <row r="146" spans="1:18" ht="12" customHeight="1">
      <c r="A146" s="42"/>
      <c r="B146" s="44"/>
      <c r="C146" s="53"/>
      <c r="D146" s="53"/>
      <c r="E146" s="53"/>
      <c r="F146" s="53"/>
      <c r="G146" s="53"/>
      <c r="H146" s="53"/>
      <c r="I146" s="53"/>
      <c r="J146" s="53"/>
      <c r="K146" s="53"/>
      <c r="L146" s="53"/>
      <c r="M146" s="11"/>
      <c r="N146" s="177"/>
      <c r="O146" s="177"/>
      <c r="P146" s="137"/>
      <c r="Q146" s="35"/>
      <c r="R146" s="11"/>
    </row>
    <row r="147" spans="1:18" ht="120" customHeight="1">
      <c r="A147" s="42" t="s">
        <v>79</v>
      </c>
      <c r="B147" s="161" t="s">
        <v>152</v>
      </c>
      <c r="C147" s="161"/>
      <c r="D147" s="161"/>
      <c r="E147" s="161"/>
      <c r="F147" s="161"/>
      <c r="G147" s="161"/>
      <c r="H147" s="161"/>
      <c r="I147" s="161"/>
      <c r="J147" s="161"/>
      <c r="K147" s="161"/>
      <c r="L147" s="161"/>
      <c r="M147" s="2" t="s">
        <v>64</v>
      </c>
      <c r="N147" s="146">
        <v>570</v>
      </c>
      <c r="O147" s="146"/>
      <c r="P147" s="134"/>
      <c r="Q147" s="20">
        <f>N147*P147</f>
        <v>0</v>
      </c>
      <c r="R147" s="11"/>
    </row>
    <row r="148" spans="1:18" ht="15" customHeight="1">
      <c r="A148" s="42"/>
      <c r="B148" s="44"/>
      <c r="C148" s="53"/>
      <c r="D148" s="53"/>
      <c r="E148" s="53"/>
      <c r="F148" s="53"/>
      <c r="G148" s="53"/>
      <c r="H148" s="53"/>
      <c r="I148" s="53"/>
      <c r="J148" s="53"/>
      <c r="K148" s="53"/>
      <c r="L148" s="53"/>
      <c r="M148" s="11"/>
      <c r="N148" s="24"/>
      <c r="O148" s="24"/>
      <c r="P148" s="137"/>
      <c r="Q148" s="35"/>
      <c r="R148" s="11"/>
    </row>
    <row r="149" spans="1:18" ht="84" customHeight="1">
      <c r="A149" s="42" t="s">
        <v>91</v>
      </c>
      <c r="B149" s="175" t="s">
        <v>153</v>
      </c>
      <c r="C149" s="161"/>
      <c r="D149" s="161"/>
      <c r="E149" s="161"/>
      <c r="F149" s="161"/>
      <c r="G149" s="161"/>
      <c r="H149" s="161"/>
      <c r="I149" s="161"/>
      <c r="J149" s="161"/>
      <c r="K149" s="161"/>
      <c r="L149" s="161"/>
      <c r="M149" s="2" t="s">
        <v>5</v>
      </c>
      <c r="N149" s="146">
        <v>7</v>
      </c>
      <c r="O149" s="146"/>
      <c r="P149" s="134"/>
      <c r="Q149" s="20">
        <f>N149*P149</f>
        <v>0</v>
      </c>
      <c r="R149" s="11"/>
    </row>
    <row r="150" spans="1:18" ht="15" customHeight="1">
      <c r="A150" s="42"/>
      <c r="B150" s="44"/>
      <c r="C150" s="53"/>
      <c r="D150" s="53"/>
      <c r="E150" s="53"/>
      <c r="F150" s="53"/>
      <c r="G150" s="53"/>
      <c r="H150" s="53"/>
      <c r="I150" s="53"/>
      <c r="J150" s="53"/>
      <c r="K150" s="53"/>
      <c r="L150" s="53"/>
      <c r="M150" s="11"/>
      <c r="N150" s="24"/>
      <c r="O150" s="24"/>
      <c r="P150" s="137"/>
      <c r="Q150" s="35"/>
      <c r="R150" s="11"/>
    </row>
    <row r="151" spans="1:18" ht="95.25" customHeight="1">
      <c r="A151" s="36" t="s">
        <v>94</v>
      </c>
      <c r="B151" s="176" t="s">
        <v>108</v>
      </c>
      <c r="C151" s="176"/>
      <c r="D151" s="176"/>
      <c r="E151" s="176"/>
      <c r="F151" s="176"/>
      <c r="G151" s="176"/>
      <c r="H151" s="176"/>
      <c r="I151" s="176"/>
      <c r="J151" s="176"/>
      <c r="K151" s="176"/>
      <c r="L151" s="176"/>
      <c r="M151" s="11" t="s">
        <v>5</v>
      </c>
      <c r="N151" s="146">
        <v>12</v>
      </c>
      <c r="O151" s="146"/>
      <c r="P151" s="134"/>
      <c r="Q151" s="20">
        <f>N151*P151</f>
        <v>0</v>
      </c>
      <c r="R151" s="11"/>
    </row>
    <row r="152" spans="1:18" ht="15" customHeight="1">
      <c r="M152" s="11"/>
      <c r="N152" s="54"/>
      <c r="O152" s="54"/>
      <c r="P152" s="135"/>
      <c r="Q152" s="35"/>
      <c r="R152" s="11"/>
    </row>
    <row r="153" spans="1:18" ht="94.5" customHeight="1">
      <c r="A153" s="36" t="s">
        <v>116</v>
      </c>
      <c r="B153" s="176" t="s">
        <v>154</v>
      </c>
      <c r="C153" s="176"/>
      <c r="D153" s="176"/>
      <c r="E153" s="176"/>
      <c r="F153" s="176"/>
      <c r="G153" s="176"/>
      <c r="H153" s="176"/>
      <c r="I153" s="176"/>
      <c r="J153" s="176"/>
      <c r="K153" s="176"/>
      <c r="L153" s="176"/>
      <c r="M153" s="11" t="s">
        <v>5</v>
      </c>
      <c r="N153" s="146">
        <v>12</v>
      </c>
      <c r="O153" s="146"/>
      <c r="P153" s="134"/>
      <c r="Q153" s="20">
        <f>N153*P153</f>
        <v>0</v>
      </c>
      <c r="R153" s="11"/>
    </row>
    <row r="154" spans="1:18" ht="15" customHeight="1">
      <c r="A154" s="42"/>
      <c r="B154" s="44"/>
      <c r="C154" s="53"/>
      <c r="D154" s="53"/>
      <c r="E154" s="53"/>
      <c r="F154" s="53"/>
      <c r="G154" s="53"/>
      <c r="H154" s="53"/>
      <c r="I154" s="53"/>
      <c r="J154" s="53"/>
      <c r="K154" s="53"/>
      <c r="L154" s="53"/>
      <c r="M154" s="11"/>
      <c r="N154" s="24"/>
      <c r="O154" s="24"/>
      <c r="P154" s="137"/>
      <c r="Q154" s="35"/>
      <c r="R154" s="11"/>
    </row>
    <row r="155" spans="1:18" ht="15" customHeight="1">
      <c r="A155" s="42"/>
      <c r="B155" s="48"/>
      <c r="C155" s="164" t="s">
        <v>75</v>
      </c>
      <c r="D155" s="164"/>
      <c r="E155" s="164"/>
      <c r="F155" s="164"/>
      <c r="G155" s="164"/>
      <c r="H155" s="164"/>
      <c r="I155" s="48"/>
      <c r="J155" s="48"/>
      <c r="K155" s="48"/>
      <c r="M155" s="11"/>
      <c r="N155" s="54"/>
      <c r="O155" s="54"/>
      <c r="P155" s="135"/>
      <c r="Q155" s="39">
        <f>Q145+Q147+Q149+Q151+Q153</f>
        <v>0</v>
      </c>
      <c r="R155" s="11"/>
    </row>
    <row r="156" spans="1:18" ht="15" customHeight="1">
      <c r="A156" s="42"/>
      <c r="B156" s="44"/>
      <c r="C156" s="53"/>
      <c r="D156" s="53"/>
      <c r="E156" s="53"/>
      <c r="F156" s="53"/>
      <c r="G156" s="53"/>
      <c r="H156" s="53"/>
      <c r="I156" s="53"/>
      <c r="J156" s="53"/>
      <c r="K156" s="53"/>
      <c r="L156" s="53"/>
      <c r="M156" s="11"/>
      <c r="N156" s="24"/>
      <c r="O156" s="24"/>
      <c r="P156" s="137"/>
      <c r="Q156" s="35"/>
      <c r="R156" s="11"/>
    </row>
    <row r="157" spans="1:18" ht="15" customHeight="1">
      <c r="A157" s="42"/>
      <c r="B157" s="44"/>
      <c r="C157" s="53"/>
      <c r="D157" s="53"/>
      <c r="E157" s="53"/>
      <c r="F157" s="53"/>
      <c r="G157" s="53"/>
      <c r="H157" s="53"/>
      <c r="I157" s="53"/>
      <c r="J157" s="53"/>
      <c r="K157" s="53"/>
      <c r="L157" s="53"/>
      <c r="M157" s="11"/>
      <c r="N157" s="24"/>
      <c r="O157" s="24"/>
      <c r="P157" s="137"/>
      <c r="Q157" s="35"/>
      <c r="R157" s="11"/>
    </row>
    <row r="158" spans="1:18" ht="15" customHeight="1">
      <c r="A158" s="42"/>
      <c r="B158" s="51" t="s">
        <v>4</v>
      </c>
      <c r="C158" s="165" t="s">
        <v>155</v>
      </c>
      <c r="D158" s="165"/>
      <c r="E158" s="165"/>
      <c r="F158" s="165"/>
      <c r="G158" s="165"/>
      <c r="H158" s="53"/>
      <c r="I158" s="53"/>
      <c r="J158" s="53"/>
      <c r="K158" s="53"/>
      <c r="L158" s="53"/>
      <c r="M158" s="11"/>
      <c r="N158" s="24"/>
      <c r="O158" s="24"/>
      <c r="P158" s="137"/>
      <c r="Q158" s="35"/>
      <c r="R158" s="11"/>
    </row>
    <row r="159" spans="1:18" ht="15" customHeight="1">
      <c r="A159" s="42"/>
      <c r="B159" s="44"/>
      <c r="C159" s="53"/>
      <c r="D159" s="53"/>
      <c r="E159" s="53"/>
      <c r="F159" s="53"/>
      <c r="G159" s="53"/>
      <c r="H159" s="53"/>
      <c r="I159" s="53"/>
      <c r="J159" s="53"/>
      <c r="K159" s="53"/>
      <c r="L159" s="53"/>
      <c r="M159" s="11"/>
      <c r="N159" s="24"/>
      <c r="O159" s="24"/>
      <c r="P159" s="137"/>
      <c r="Q159" s="35"/>
      <c r="R159" s="11"/>
    </row>
    <row r="160" spans="1:18" ht="84" customHeight="1">
      <c r="A160" s="42" t="s">
        <v>7</v>
      </c>
      <c r="B160" s="161" t="s">
        <v>156</v>
      </c>
      <c r="C160" s="161"/>
      <c r="D160" s="161"/>
      <c r="E160" s="161"/>
      <c r="F160" s="161"/>
      <c r="G160" s="161"/>
      <c r="H160" s="161"/>
      <c r="I160" s="161"/>
      <c r="J160" s="161"/>
      <c r="K160" s="161"/>
      <c r="L160" s="161"/>
      <c r="M160" s="2" t="s">
        <v>64</v>
      </c>
      <c r="N160" s="146">
        <v>429</v>
      </c>
      <c r="O160" s="146"/>
      <c r="P160" s="134"/>
      <c r="Q160" s="20">
        <f>N160*P160</f>
        <v>0</v>
      </c>
      <c r="R160" s="11"/>
    </row>
    <row r="161" spans="1:18" ht="15" customHeight="1">
      <c r="A161" s="42"/>
      <c r="B161" s="55"/>
      <c r="C161" s="56"/>
      <c r="D161" s="56"/>
      <c r="E161" s="56"/>
      <c r="F161" s="56"/>
      <c r="G161" s="56"/>
      <c r="H161" s="56"/>
      <c r="I161" s="56"/>
      <c r="J161" s="56"/>
      <c r="K161" s="56"/>
      <c r="L161" s="56"/>
      <c r="M161" s="11"/>
      <c r="N161" s="24"/>
      <c r="O161" s="24"/>
      <c r="P161" s="137"/>
      <c r="Q161" s="35"/>
      <c r="R161" s="11"/>
    </row>
    <row r="162" spans="1:18" ht="96" customHeight="1">
      <c r="A162" s="57" t="s">
        <v>86</v>
      </c>
      <c r="B162" s="161" t="s">
        <v>157</v>
      </c>
      <c r="C162" s="167"/>
      <c r="D162" s="167"/>
      <c r="E162" s="167"/>
      <c r="F162" s="167"/>
      <c r="G162" s="167"/>
      <c r="H162" s="167"/>
      <c r="I162" s="167"/>
      <c r="J162" s="167"/>
      <c r="K162" s="167"/>
      <c r="L162" s="167"/>
      <c r="M162" s="2"/>
      <c r="N162" s="146"/>
      <c r="O162" s="146"/>
      <c r="P162" s="134"/>
      <c r="Q162" s="32"/>
      <c r="R162" s="11"/>
    </row>
    <row r="163" spans="1:18" ht="15" customHeight="1">
      <c r="A163" s="57"/>
      <c r="B163" s="38" t="s">
        <v>31</v>
      </c>
      <c r="C163" s="148" t="s">
        <v>158</v>
      </c>
      <c r="D163" s="148"/>
      <c r="E163" s="148"/>
      <c r="F163" s="148"/>
      <c r="G163" s="148"/>
      <c r="H163" s="148"/>
      <c r="I163" s="148"/>
      <c r="J163" s="148"/>
      <c r="K163" s="148"/>
      <c r="L163" s="148"/>
      <c r="M163" s="2" t="s">
        <v>64</v>
      </c>
      <c r="N163" s="146">
        <v>153</v>
      </c>
      <c r="O163" s="146"/>
      <c r="P163" s="134"/>
      <c r="Q163" s="20">
        <f>N163*P163</f>
        <v>0</v>
      </c>
      <c r="R163" s="11"/>
    </row>
    <row r="164" spans="1:18" ht="15" customHeight="1">
      <c r="A164" s="42"/>
      <c r="B164" s="55"/>
      <c r="C164" s="56"/>
      <c r="D164" s="56"/>
      <c r="E164" s="56"/>
      <c r="F164" s="56"/>
      <c r="G164" s="56"/>
      <c r="H164" s="56"/>
      <c r="I164" s="56"/>
      <c r="J164" s="56"/>
      <c r="K164" s="56"/>
      <c r="L164" s="56"/>
      <c r="M164" s="11"/>
      <c r="N164" s="24"/>
      <c r="O164" s="24"/>
      <c r="P164" s="137"/>
      <c r="Q164" s="35"/>
      <c r="R164" s="11"/>
    </row>
    <row r="165" spans="1:18" ht="93.75" customHeight="1">
      <c r="A165" s="58" t="s">
        <v>68</v>
      </c>
      <c r="B165" s="161" t="s">
        <v>159</v>
      </c>
      <c r="C165" s="161"/>
      <c r="D165" s="161"/>
      <c r="E165" s="161"/>
      <c r="F165" s="161"/>
      <c r="G165" s="161"/>
      <c r="H165" s="161"/>
      <c r="I165" s="161"/>
      <c r="J165" s="161"/>
      <c r="K165" s="161"/>
      <c r="L165" s="161"/>
      <c r="M165" s="2"/>
      <c r="N165" s="146"/>
      <c r="O165" s="146"/>
      <c r="P165" s="134"/>
      <c r="Q165" s="20"/>
      <c r="R165" s="11"/>
    </row>
    <row r="166" spans="1:18" ht="15" customHeight="1">
      <c r="A166" s="42"/>
      <c r="B166" s="38" t="s">
        <v>31</v>
      </c>
      <c r="C166" s="148" t="s">
        <v>160</v>
      </c>
      <c r="D166" s="148"/>
      <c r="E166" s="148"/>
      <c r="F166" s="148"/>
      <c r="G166" s="148"/>
      <c r="H166" s="148"/>
      <c r="I166" s="148"/>
      <c r="J166" s="148"/>
      <c r="K166" s="148"/>
      <c r="L166" s="148"/>
      <c r="M166" s="2" t="s">
        <v>64</v>
      </c>
      <c r="N166" s="146">
        <v>66</v>
      </c>
      <c r="O166" s="146"/>
      <c r="P166" s="134"/>
      <c r="Q166" s="20">
        <f>N166*P166</f>
        <v>0</v>
      </c>
      <c r="R166" s="11"/>
    </row>
    <row r="167" spans="1:18" ht="15.75" customHeight="1">
      <c r="A167" s="42"/>
      <c r="B167" s="38" t="s">
        <v>31</v>
      </c>
      <c r="C167" s="148" t="s">
        <v>161</v>
      </c>
      <c r="D167" s="148"/>
      <c r="E167" s="148"/>
      <c r="F167" s="148"/>
      <c r="G167" s="148"/>
      <c r="H167" s="148"/>
      <c r="I167" s="148"/>
      <c r="J167" s="148"/>
      <c r="K167" s="148"/>
      <c r="L167" s="148"/>
      <c r="M167" s="2" t="s">
        <v>64</v>
      </c>
      <c r="N167" s="146">
        <v>210</v>
      </c>
      <c r="O167" s="146"/>
      <c r="P167" s="134"/>
      <c r="Q167" s="20">
        <f>N167*P167</f>
        <v>0</v>
      </c>
      <c r="R167" s="11"/>
    </row>
    <row r="168" spans="1:18" ht="15" customHeight="1">
      <c r="A168" s="42"/>
      <c r="B168" s="44"/>
      <c r="C168" s="53"/>
      <c r="D168" s="53"/>
      <c r="E168" s="53"/>
      <c r="F168" s="53"/>
      <c r="G168" s="53"/>
      <c r="H168" s="53"/>
      <c r="I168" s="53"/>
      <c r="J168" s="53"/>
      <c r="K168" s="53"/>
      <c r="L168" s="53"/>
      <c r="M168" s="11"/>
      <c r="N168" s="24"/>
      <c r="O168" s="24"/>
      <c r="P168" s="137"/>
      <c r="Q168" s="35"/>
      <c r="R168" s="11"/>
    </row>
    <row r="169" spans="1:18" ht="54" customHeight="1">
      <c r="A169" s="57" t="s">
        <v>162</v>
      </c>
      <c r="B169" s="167" t="s">
        <v>82</v>
      </c>
      <c r="C169" s="167"/>
      <c r="D169" s="167"/>
      <c r="E169" s="167"/>
      <c r="F169" s="167"/>
      <c r="G169" s="167"/>
      <c r="H169" s="167"/>
      <c r="I169" s="167"/>
      <c r="J169" s="167"/>
      <c r="K169" s="167"/>
      <c r="L169" s="167"/>
      <c r="M169" s="2" t="s">
        <v>64</v>
      </c>
      <c r="N169" s="146">
        <v>306</v>
      </c>
      <c r="O169" s="146"/>
      <c r="P169" s="134"/>
      <c r="Q169" s="20">
        <f>N169*P169</f>
        <v>0</v>
      </c>
      <c r="R169" s="11"/>
    </row>
    <row r="170" spans="1:18" ht="17.25" customHeight="1">
      <c r="A170" s="42"/>
      <c r="B170" s="44"/>
      <c r="C170" s="53"/>
      <c r="D170" s="53"/>
      <c r="E170" s="53"/>
      <c r="F170" s="53"/>
      <c r="G170" s="53"/>
      <c r="H170" s="53"/>
      <c r="I170" s="53"/>
      <c r="J170" s="53"/>
      <c r="K170" s="53"/>
      <c r="L170" s="53"/>
      <c r="M170" s="11"/>
      <c r="N170" s="24"/>
      <c r="O170" s="24"/>
      <c r="P170" s="137"/>
      <c r="Q170" s="35"/>
      <c r="R170" s="11"/>
    </row>
    <row r="171" spans="1:18" ht="15" customHeight="1">
      <c r="A171" s="47"/>
      <c r="B171" s="48"/>
      <c r="C171" s="164" t="s">
        <v>80</v>
      </c>
      <c r="D171" s="164"/>
      <c r="E171" s="164"/>
      <c r="F171" s="164"/>
      <c r="G171" s="164"/>
      <c r="H171" s="164"/>
      <c r="I171" s="48"/>
      <c r="J171" s="48"/>
      <c r="K171" s="48"/>
      <c r="M171" s="11"/>
      <c r="N171" s="54"/>
      <c r="O171" s="54"/>
      <c r="P171" s="135"/>
      <c r="Q171" s="39">
        <f>Q160+Q163+Q166+Q167+Q169</f>
        <v>0</v>
      </c>
      <c r="R171" s="11"/>
    </row>
    <row r="172" spans="1:18" ht="13.5" customHeight="1">
      <c r="B172" s="46"/>
      <c r="C172" s="46"/>
      <c r="D172" s="46"/>
      <c r="E172" s="46"/>
      <c r="F172" s="46"/>
      <c r="G172" s="46"/>
      <c r="H172" s="46"/>
      <c r="I172" s="46"/>
      <c r="J172" s="46"/>
      <c r="K172" s="46"/>
      <c r="M172" s="11"/>
      <c r="N172" s="54"/>
      <c r="O172" s="54"/>
      <c r="P172" s="135"/>
      <c r="Q172" s="35"/>
      <c r="R172" s="11"/>
    </row>
    <row r="173" spans="1:18" ht="13.5" customHeight="1">
      <c r="B173" s="46"/>
      <c r="C173" s="46"/>
      <c r="D173" s="46"/>
      <c r="E173" s="46"/>
      <c r="F173" s="46"/>
      <c r="G173" s="46"/>
      <c r="H173" s="46"/>
      <c r="I173" s="46"/>
      <c r="J173" s="46"/>
      <c r="K173" s="46"/>
      <c r="M173" s="11"/>
      <c r="N173" s="54"/>
      <c r="O173" s="54"/>
      <c r="P173" s="135"/>
      <c r="Q173" s="35"/>
      <c r="R173" s="11"/>
    </row>
    <row r="174" spans="1:18" ht="13.5" customHeight="1">
      <c r="A174" s="42"/>
      <c r="B174" s="51" t="s">
        <v>6</v>
      </c>
      <c r="C174" s="165" t="s">
        <v>256</v>
      </c>
      <c r="D174" s="165"/>
      <c r="E174" s="165"/>
      <c r="F174" s="165"/>
      <c r="G174" s="165"/>
      <c r="H174" s="53"/>
      <c r="I174" s="53"/>
      <c r="J174" s="53"/>
      <c r="K174" s="53"/>
      <c r="L174" s="53"/>
      <c r="M174" s="11"/>
      <c r="N174" s="24"/>
      <c r="O174" s="24"/>
      <c r="P174" s="137"/>
      <c r="Q174" s="35"/>
      <c r="R174" s="11"/>
    </row>
    <row r="175" spans="1:18" ht="13.5" customHeight="1">
      <c r="B175" s="46"/>
      <c r="C175" s="46"/>
      <c r="D175" s="46"/>
      <c r="E175" s="46"/>
      <c r="F175" s="46"/>
      <c r="G175" s="46"/>
      <c r="H175" s="46"/>
      <c r="I175" s="46"/>
      <c r="J175" s="46"/>
      <c r="K175" s="46"/>
      <c r="M175" s="11"/>
      <c r="N175" s="54"/>
      <c r="O175" s="54"/>
      <c r="P175" s="135"/>
      <c r="Q175" s="35"/>
      <c r="R175" s="11"/>
    </row>
    <row r="176" spans="1:18" ht="78.75" customHeight="1">
      <c r="A176" s="33" t="s">
        <v>58</v>
      </c>
      <c r="B176" s="169" t="s">
        <v>288</v>
      </c>
      <c r="C176" s="161"/>
      <c r="D176" s="161"/>
      <c r="E176" s="161"/>
      <c r="F176" s="161"/>
      <c r="G176" s="161"/>
      <c r="H176" s="161"/>
      <c r="I176" s="161"/>
      <c r="J176" s="161"/>
      <c r="K176" s="161"/>
      <c r="L176" s="161"/>
      <c r="M176" s="11" t="s">
        <v>62</v>
      </c>
      <c r="N176" s="146">
        <v>15</v>
      </c>
      <c r="O176" s="146"/>
      <c r="P176" s="134"/>
      <c r="Q176" s="20">
        <f>N176*P176</f>
        <v>0</v>
      </c>
      <c r="R176" s="11"/>
    </row>
    <row r="177" spans="1:18" ht="13.5" customHeight="1">
      <c r="A177" s="42"/>
      <c r="B177" s="40"/>
      <c r="C177" s="40"/>
      <c r="D177" s="40"/>
      <c r="E177" s="40"/>
      <c r="F177" s="40"/>
      <c r="G177" s="40"/>
      <c r="H177" s="40"/>
      <c r="I177" s="40"/>
      <c r="J177" s="40"/>
      <c r="K177" s="40"/>
      <c r="L177" s="40"/>
      <c r="M177" s="2"/>
      <c r="N177" s="24"/>
      <c r="O177" s="24"/>
      <c r="P177" s="134"/>
      <c r="Q177" s="20"/>
      <c r="R177" s="11"/>
    </row>
    <row r="178" spans="1:18" ht="153" customHeight="1">
      <c r="A178" s="33" t="s">
        <v>59</v>
      </c>
      <c r="B178" s="169" t="s">
        <v>292</v>
      </c>
      <c r="C178" s="161"/>
      <c r="D178" s="161"/>
      <c r="E178" s="161"/>
      <c r="F178" s="161"/>
      <c r="G178" s="161"/>
      <c r="H178" s="161"/>
      <c r="I178" s="161"/>
      <c r="J178" s="161"/>
      <c r="K178" s="161"/>
      <c r="L178" s="161"/>
      <c r="M178" s="11" t="s">
        <v>62</v>
      </c>
      <c r="N178" s="146">
        <v>4</v>
      </c>
      <c r="O178" s="146"/>
      <c r="P178" s="134"/>
      <c r="Q178" s="20">
        <f>N178*P178</f>
        <v>0</v>
      </c>
      <c r="R178" s="11"/>
    </row>
    <row r="179" spans="1:18" ht="13.5" customHeight="1">
      <c r="A179" s="42"/>
      <c r="B179" s="40"/>
      <c r="C179" s="40"/>
      <c r="D179" s="40"/>
      <c r="E179" s="40"/>
      <c r="F179" s="40"/>
      <c r="G179" s="40"/>
      <c r="H179" s="40"/>
      <c r="I179" s="40"/>
      <c r="J179" s="40"/>
      <c r="K179" s="40"/>
      <c r="L179" s="40"/>
      <c r="M179" s="2"/>
      <c r="N179" s="24"/>
      <c r="O179" s="24"/>
      <c r="P179" s="134"/>
      <c r="Q179" s="20"/>
      <c r="R179" s="11"/>
    </row>
    <row r="180" spans="1:18" ht="82.5" customHeight="1">
      <c r="A180" s="33" t="s">
        <v>77</v>
      </c>
      <c r="B180" s="169" t="s">
        <v>270</v>
      </c>
      <c r="C180" s="161"/>
      <c r="D180" s="161"/>
      <c r="E180" s="161"/>
      <c r="F180" s="161"/>
      <c r="G180" s="161"/>
      <c r="H180" s="161"/>
      <c r="I180" s="161"/>
      <c r="J180" s="161"/>
      <c r="K180" s="161"/>
      <c r="L180" s="161"/>
      <c r="M180" s="11" t="s">
        <v>62</v>
      </c>
      <c r="N180" s="146">
        <v>11</v>
      </c>
      <c r="O180" s="146"/>
      <c r="P180" s="134"/>
      <c r="Q180" s="20">
        <f>N180*P180</f>
        <v>0</v>
      </c>
      <c r="R180" s="11"/>
    </row>
    <row r="181" spans="1:18" ht="13.5" customHeight="1">
      <c r="A181" s="42"/>
      <c r="B181" s="40"/>
      <c r="C181" s="40"/>
      <c r="D181" s="40"/>
      <c r="E181" s="40"/>
      <c r="F181" s="40"/>
      <c r="G181" s="40"/>
      <c r="H181" s="40"/>
      <c r="I181" s="40"/>
      <c r="J181" s="40"/>
      <c r="K181" s="40"/>
      <c r="L181" s="40"/>
      <c r="M181" s="2"/>
      <c r="N181" s="24"/>
      <c r="O181" s="24"/>
      <c r="P181" s="134"/>
      <c r="Q181" s="20"/>
      <c r="R181" s="11"/>
    </row>
    <row r="182" spans="1:18" ht="69.75" customHeight="1">
      <c r="A182" s="33" t="s">
        <v>78</v>
      </c>
      <c r="B182" s="169" t="s">
        <v>271</v>
      </c>
      <c r="C182" s="161"/>
      <c r="D182" s="161"/>
      <c r="E182" s="161"/>
      <c r="F182" s="161"/>
      <c r="G182" s="161"/>
      <c r="H182" s="161"/>
      <c r="I182" s="161"/>
      <c r="J182" s="161"/>
      <c r="K182" s="161"/>
      <c r="L182" s="161"/>
      <c r="M182" s="11" t="s">
        <v>62</v>
      </c>
      <c r="N182" s="146">
        <v>15</v>
      </c>
      <c r="O182" s="146"/>
      <c r="P182" s="134"/>
      <c r="Q182" s="20">
        <f>N182*P182</f>
        <v>0</v>
      </c>
      <c r="R182" s="11"/>
    </row>
    <row r="183" spans="1:18" ht="13.5" customHeight="1">
      <c r="A183" s="42"/>
      <c r="B183" s="40"/>
      <c r="C183" s="40"/>
      <c r="D183" s="40"/>
      <c r="E183" s="40"/>
      <c r="F183" s="40"/>
      <c r="G183" s="40"/>
      <c r="H183" s="40"/>
      <c r="I183" s="40"/>
      <c r="J183" s="40"/>
      <c r="K183" s="40"/>
      <c r="L183" s="40"/>
      <c r="M183" s="2"/>
      <c r="N183" s="24"/>
      <c r="O183" s="24"/>
      <c r="P183" s="134"/>
      <c r="Q183" s="20"/>
      <c r="R183" s="11"/>
    </row>
    <row r="184" spans="1:18" ht="84" customHeight="1">
      <c r="A184" s="33" t="s">
        <v>103</v>
      </c>
      <c r="B184" s="169" t="s">
        <v>287</v>
      </c>
      <c r="C184" s="161"/>
      <c r="D184" s="161"/>
      <c r="E184" s="161"/>
      <c r="F184" s="161"/>
      <c r="G184" s="161"/>
      <c r="H184" s="161"/>
      <c r="I184" s="161"/>
      <c r="J184" s="161"/>
      <c r="K184" s="161"/>
      <c r="L184" s="161"/>
      <c r="M184" s="3" t="s">
        <v>102</v>
      </c>
      <c r="N184" s="146">
        <v>9</v>
      </c>
      <c r="O184" s="146"/>
      <c r="P184" s="134"/>
      <c r="Q184" s="20">
        <f>N184*P184</f>
        <v>0</v>
      </c>
      <c r="R184" s="11"/>
    </row>
    <row r="185" spans="1:18" ht="13.5" customHeight="1">
      <c r="A185" s="42"/>
      <c r="B185" s="40"/>
      <c r="C185" s="40"/>
      <c r="D185" s="40"/>
      <c r="E185" s="40"/>
      <c r="F185" s="40"/>
      <c r="G185" s="40"/>
      <c r="H185" s="40"/>
      <c r="I185" s="40"/>
      <c r="J185" s="40"/>
      <c r="K185" s="40"/>
      <c r="L185" s="40"/>
      <c r="M185" s="2"/>
      <c r="N185" s="24"/>
      <c r="O185" s="24"/>
      <c r="P185" s="134"/>
      <c r="Q185" s="20"/>
      <c r="R185" s="11"/>
    </row>
    <row r="186" spans="1:18" ht="131.25" customHeight="1">
      <c r="A186" s="33" t="s">
        <v>272</v>
      </c>
      <c r="B186" s="169" t="s">
        <v>286</v>
      </c>
      <c r="C186" s="161"/>
      <c r="D186" s="161"/>
      <c r="E186" s="161"/>
      <c r="F186" s="161"/>
      <c r="G186" s="161"/>
      <c r="H186" s="161"/>
      <c r="I186" s="161"/>
      <c r="J186" s="161"/>
      <c r="K186" s="161"/>
      <c r="L186" s="161"/>
      <c r="M186" s="3" t="s">
        <v>110</v>
      </c>
      <c r="N186" s="146">
        <v>1</v>
      </c>
      <c r="O186" s="146"/>
      <c r="P186" s="134"/>
      <c r="Q186" s="20">
        <f>N186*P186</f>
        <v>0</v>
      </c>
      <c r="R186" s="11"/>
    </row>
    <row r="187" spans="1:18" ht="13.5" customHeight="1">
      <c r="A187" s="42"/>
      <c r="B187" s="40"/>
      <c r="C187" s="40"/>
      <c r="D187" s="40"/>
      <c r="E187" s="40"/>
      <c r="F187" s="40"/>
      <c r="G187" s="40"/>
      <c r="H187" s="40"/>
      <c r="I187" s="40"/>
      <c r="J187" s="40"/>
      <c r="K187" s="40"/>
      <c r="L187" s="40"/>
      <c r="M187" s="2"/>
      <c r="N187" s="24"/>
      <c r="O187" s="24"/>
      <c r="P187" s="134"/>
      <c r="Q187" s="20"/>
      <c r="R187" s="11"/>
    </row>
    <row r="188" spans="1:18" ht="30" customHeight="1">
      <c r="C188" s="156"/>
      <c r="D188" s="156"/>
      <c r="E188" s="156"/>
      <c r="F188" s="156"/>
      <c r="G188" s="156"/>
      <c r="H188" s="156"/>
      <c r="I188" s="156"/>
      <c r="J188" s="156"/>
      <c r="K188" s="156"/>
      <c r="L188" s="156"/>
      <c r="M188" s="11"/>
      <c r="N188" s="54"/>
      <c r="O188" s="54"/>
      <c r="P188" s="135"/>
      <c r="Q188" s="35"/>
      <c r="R188" s="11"/>
    </row>
    <row r="189" spans="1:18" ht="13.5" customHeight="1">
      <c r="A189" s="42"/>
      <c r="B189" s="40"/>
      <c r="C189" s="40"/>
      <c r="D189" s="40"/>
      <c r="E189" s="40"/>
      <c r="F189" s="40"/>
      <c r="G189" s="40"/>
      <c r="H189" s="40"/>
      <c r="I189" s="40"/>
      <c r="J189" s="40"/>
      <c r="K189" s="40"/>
      <c r="L189" s="40"/>
      <c r="M189" s="2"/>
      <c r="N189" s="24"/>
      <c r="O189" s="24"/>
      <c r="P189" s="134"/>
      <c r="Q189" s="20"/>
      <c r="R189" s="11"/>
    </row>
    <row r="190" spans="1:18" ht="81.75" customHeight="1">
      <c r="A190" s="33" t="s">
        <v>274</v>
      </c>
      <c r="B190" s="169" t="s">
        <v>283</v>
      </c>
      <c r="C190" s="161"/>
      <c r="D190" s="161"/>
      <c r="E190" s="161"/>
      <c r="F190" s="161"/>
      <c r="G190" s="161"/>
      <c r="H190" s="161"/>
      <c r="I190" s="161"/>
      <c r="J190" s="161"/>
      <c r="K190" s="161"/>
      <c r="L190" s="161"/>
      <c r="M190" s="3" t="s">
        <v>5</v>
      </c>
      <c r="N190" s="146">
        <v>1</v>
      </c>
      <c r="O190" s="146"/>
      <c r="P190" s="134"/>
      <c r="Q190" s="20">
        <f>N190*P190</f>
        <v>0</v>
      </c>
      <c r="R190" s="11"/>
    </row>
    <row r="191" spans="1:18" ht="13.5" customHeight="1">
      <c r="A191" s="42"/>
      <c r="B191" s="40"/>
      <c r="C191" s="40"/>
      <c r="D191" s="40"/>
      <c r="E191" s="40"/>
      <c r="F191" s="40"/>
      <c r="G191" s="40"/>
      <c r="H191" s="40"/>
      <c r="I191" s="40"/>
      <c r="J191" s="40"/>
      <c r="K191" s="40"/>
      <c r="L191" s="40"/>
      <c r="M191" s="2"/>
      <c r="N191" s="24"/>
      <c r="O191" s="24"/>
      <c r="P191" s="134"/>
      <c r="Q191" s="20"/>
      <c r="R191" s="11"/>
    </row>
    <row r="192" spans="1:18" ht="133.5" customHeight="1">
      <c r="A192" s="33" t="s">
        <v>109</v>
      </c>
      <c r="B192" s="169" t="s">
        <v>275</v>
      </c>
      <c r="C192" s="161"/>
      <c r="D192" s="161"/>
      <c r="E192" s="161"/>
      <c r="F192" s="161"/>
      <c r="G192" s="161"/>
      <c r="H192" s="161"/>
      <c r="I192" s="161"/>
      <c r="J192" s="161"/>
      <c r="K192" s="161"/>
      <c r="L192" s="161"/>
      <c r="M192" s="3" t="s">
        <v>5</v>
      </c>
      <c r="N192" s="146">
        <v>1</v>
      </c>
      <c r="O192" s="146"/>
      <c r="P192" s="134"/>
      <c r="Q192" s="20">
        <f>N192*P192</f>
        <v>0</v>
      </c>
      <c r="R192" s="11"/>
    </row>
    <row r="193" spans="1:18" ht="13.5" customHeight="1">
      <c r="A193" s="42"/>
      <c r="B193" s="40"/>
      <c r="C193" s="40"/>
      <c r="D193" s="40"/>
      <c r="E193" s="40"/>
      <c r="F193" s="40"/>
      <c r="G193" s="40"/>
      <c r="H193" s="40"/>
      <c r="I193" s="40"/>
      <c r="J193" s="40"/>
      <c r="K193" s="40"/>
      <c r="L193" s="40"/>
      <c r="M193" s="2"/>
      <c r="N193" s="24"/>
      <c r="O193" s="24"/>
      <c r="P193" s="134"/>
      <c r="Q193" s="20"/>
      <c r="R193" s="11"/>
    </row>
    <row r="194" spans="1:18" ht="29.25" customHeight="1">
      <c r="A194" s="33" t="s">
        <v>260</v>
      </c>
      <c r="B194" s="169" t="s">
        <v>273</v>
      </c>
      <c r="C194" s="161"/>
      <c r="D194" s="161"/>
      <c r="E194" s="161"/>
      <c r="F194" s="161"/>
      <c r="G194" s="161"/>
      <c r="H194" s="161"/>
      <c r="I194" s="161"/>
      <c r="J194" s="161"/>
      <c r="K194" s="161"/>
      <c r="L194" s="161"/>
      <c r="M194" s="3" t="s">
        <v>5</v>
      </c>
      <c r="N194" s="146">
        <v>1</v>
      </c>
      <c r="O194" s="146"/>
      <c r="P194" s="134"/>
      <c r="Q194" s="20">
        <f>N194*P194</f>
        <v>0</v>
      </c>
      <c r="R194" s="11"/>
    </row>
    <row r="195" spans="1:18" ht="13.5" customHeight="1">
      <c r="A195" s="42"/>
      <c r="B195" s="40"/>
      <c r="C195" s="40"/>
      <c r="D195" s="40"/>
      <c r="E195" s="40"/>
      <c r="F195" s="40"/>
      <c r="G195" s="40"/>
      <c r="H195" s="40"/>
      <c r="I195" s="40"/>
      <c r="J195" s="40"/>
      <c r="K195" s="40"/>
      <c r="L195" s="40"/>
      <c r="M195" s="2"/>
      <c r="N195" s="24"/>
      <c r="O195" s="24"/>
      <c r="P195" s="134"/>
      <c r="Q195" s="20"/>
      <c r="R195" s="11"/>
    </row>
    <row r="196" spans="1:18" ht="171" customHeight="1">
      <c r="A196" s="33" t="s">
        <v>277</v>
      </c>
      <c r="B196" s="169" t="s">
        <v>276</v>
      </c>
      <c r="C196" s="161"/>
      <c r="D196" s="161"/>
      <c r="E196" s="161"/>
      <c r="F196" s="161"/>
      <c r="G196" s="161"/>
      <c r="H196" s="161"/>
      <c r="I196" s="161"/>
      <c r="J196" s="161"/>
      <c r="K196" s="161"/>
      <c r="L196" s="161"/>
      <c r="M196" s="11" t="s">
        <v>5</v>
      </c>
      <c r="N196" s="146">
        <v>1</v>
      </c>
      <c r="O196" s="146"/>
      <c r="P196" s="134"/>
      <c r="Q196" s="20">
        <f>N196*P196</f>
        <v>0</v>
      </c>
      <c r="R196" s="11"/>
    </row>
    <row r="197" spans="1:18" ht="13.5" customHeight="1">
      <c r="A197" s="42"/>
      <c r="B197" s="40"/>
      <c r="C197" s="40"/>
      <c r="D197" s="40"/>
      <c r="E197" s="40"/>
      <c r="F197" s="40"/>
      <c r="G197" s="40"/>
      <c r="H197" s="40"/>
      <c r="I197" s="40"/>
      <c r="J197" s="40"/>
      <c r="K197" s="40"/>
      <c r="L197" s="40"/>
      <c r="M197" s="2"/>
      <c r="N197" s="24"/>
      <c r="O197" s="24"/>
      <c r="P197" s="134"/>
      <c r="Q197" s="20"/>
      <c r="R197" s="11"/>
    </row>
    <row r="198" spans="1:18" ht="56.25" customHeight="1">
      <c r="A198" s="33" t="s">
        <v>280</v>
      </c>
      <c r="B198" s="169" t="s">
        <v>278</v>
      </c>
      <c r="C198" s="161"/>
      <c r="D198" s="161"/>
      <c r="E198" s="161"/>
      <c r="F198" s="161"/>
      <c r="G198" s="161"/>
      <c r="H198" s="161"/>
      <c r="I198" s="161"/>
      <c r="J198" s="161"/>
      <c r="K198" s="161"/>
      <c r="L198" s="161"/>
      <c r="M198" s="11" t="s">
        <v>5</v>
      </c>
      <c r="N198" s="146">
        <v>1</v>
      </c>
      <c r="O198" s="146"/>
      <c r="P198" s="134"/>
      <c r="Q198" s="20">
        <f>N198*P198</f>
        <v>0</v>
      </c>
      <c r="R198" s="11"/>
    </row>
    <row r="199" spans="1:18" ht="13.5" customHeight="1">
      <c r="A199" s="42"/>
      <c r="B199" s="40"/>
      <c r="C199" s="40"/>
      <c r="D199" s="40"/>
      <c r="E199" s="40"/>
      <c r="F199" s="40"/>
      <c r="G199" s="40"/>
      <c r="H199" s="40"/>
      <c r="I199" s="40"/>
      <c r="J199" s="40"/>
      <c r="K199" s="40"/>
      <c r="L199" s="40"/>
      <c r="M199" s="2"/>
      <c r="N199" s="24"/>
      <c r="O199" s="24"/>
      <c r="P199" s="134"/>
      <c r="Q199" s="20"/>
      <c r="R199" s="11"/>
    </row>
    <row r="200" spans="1:18" ht="46.5" customHeight="1">
      <c r="A200" s="33" t="s">
        <v>279</v>
      </c>
      <c r="B200" s="169" t="s">
        <v>282</v>
      </c>
      <c r="C200" s="161"/>
      <c r="D200" s="161"/>
      <c r="E200" s="161"/>
      <c r="F200" s="161"/>
      <c r="G200" s="161"/>
      <c r="H200" s="161"/>
      <c r="I200" s="161"/>
      <c r="J200" s="161"/>
      <c r="K200" s="161"/>
      <c r="L200" s="161"/>
      <c r="M200" s="11" t="s">
        <v>5</v>
      </c>
      <c r="N200" s="146">
        <v>1</v>
      </c>
      <c r="O200" s="146"/>
      <c r="P200" s="134"/>
      <c r="Q200" s="20">
        <f>N200*P200</f>
        <v>0</v>
      </c>
      <c r="R200" s="11"/>
    </row>
    <row r="201" spans="1:18" ht="13.5" customHeight="1">
      <c r="A201" s="42"/>
      <c r="B201" s="40"/>
      <c r="C201" s="40"/>
      <c r="D201" s="40"/>
      <c r="E201" s="40"/>
      <c r="F201" s="40"/>
      <c r="G201" s="40"/>
      <c r="H201" s="40"/>
      <c r="I201" s="40"/>
      <c r="J201" s="40"/>
      <c r="K201" s="40"/>
      <c r="L201" s="40"/>
      <c r="M201" s="2"/>
      <c r="N201" s="24"/>
      <c r="O201" s="24"/>
      <c r="P201" s="134"/>
      <c r="Q201" s="20"/>
      <c r="R201" s="11"/>
    </row>
    <row r="202" spans="1:18" ht="60.75" customHeight="1">
      <c r="A202" s="33" t="s">
        <v>289</v>
      </c>
      <c r="B202" s="169" t="s">
        <v>281</v>
      </c>
      <c r="C202" s="161"/>
      <c r="D202" s="161"/>
      <c r="E202" s="161"/>
      <c r="F202" s="161"/>
      <c r="G202" s="161"/>
      <c r="H202" s="161"/>
      <c r="I202" s="161"/>
      <c r="J202" s="161"/>
      <c r="K202" s="161"/>
      <c r="L202" s="161"/>
      <c r="M202" s="11" t="s">
        <v>5</v>
      </c>
      <c r="N202" s="146">
        <v>1</v>
      </c>
      <c r="O202" s="146"/>
      <c r="P202" s="134"/>
      <c r="Q202" s="20">
        <f>N202*P202</f>
        <v>0</v>
      </c>
      <c r="R202" s="11"/>
    </row>
    <row r="203" spans="1:18" ht="13.5" customHeight="1">
      <c r="A203" s="42"/>
      <c r="B203" s="40"/>
      <c r="C203" s="40"/>
      <c r="D203" s="40"/>
      <c r="E203" s="40"/>
      <c r="F203" s="40"/>
      <c r="G203" s="40"/>
      <c r="H203" s="40"/>
      <c r="I203" s="40"/>
      <c r="J203" s="40"/>
      <c r="K203" s="40"/>
      <c r="L203" s="40"/>
      <c r="M203" s="2"/>
      <c r="N203" s="24"/>
      <c r="O203" s="24"/>
      <c r="P203" s="134"/>
      <c r="Q203" s="20"/>
      <c r="R203" s="11"/>
    </row>
    <row r="204" spans="1:18" ht="56.25" customHeight="1">
      <c r="A204" s="33" t="s">
        <v>290</v>
      </c>
      <c r="B204" s="169" t="s">
        <v>285</v>
      </c>
      <c r="C204" s="161"/>
      <c r="D204" s="161"/>
      <c r="E204" s="161"/>
      <c r="F204" s="161"/>
      <c r="G204" s="161"/>
      <c r="H204" s="161"/>
      <c r="I204" s="161"/>
      <c r="J204" s="161"/>
      <c r="K204" s="161"/>
      <c r="L204" s="161"/>
      <c r="M204" s="11" t="s">
        <v>62</v>
      </c>
      <c r="N204" s="146">
        <v>0.3</v>
      </c>
      <c r="O204" s="146"/>
      <c r="P204" s="134"/>
      <c r="Q204" s="20">
        <f>N204*P204</f>
        <v>0</v>
      </c>
      <c r="R204" s="11"/>
    </row>
    <row r="205" spans="1:18" ht="13.5" customHeight="1">
      <c r="A205" s="42"/>
      <c r="B205" s="40"/>
      <c r="C205" s="40"/>
      <c r="D205" s="40"/>
      <c r="E205" s="40"/>
      <c r="F205" s="40"/>
      <c r="G205" s="40"/>
      <c r="H205" s="40"/>
      <c r="I205" s="40"/>
      <c r="J205" s="40"/>
      <c r="K205" s="40"/>
      <c r="L205" s="40"/>
      <c r="M205" s="2"/>
      <c r="N205" s="24"/>
      <c r="O205" s="24"/>
      <c r="P205" s="134"/>
      <c r="Q205" s="20"/>
      <c r="R205" s="11"/>
    </row>
    <row r="206" spans="1:18" ht="57.75" customHeight="1">
      <c r="A206" s="33" t="s">
        <v>291</v>
      </c>
      <c r="B206" s="169" t="s">
        <v>284</v>
      </c>
      <c r="C206" s="161"/>
      <c r="D206" s="161"/>
      <c r="E206" s="161"/>
      <c r="F206" s="161"/>
      <c r="G206" s="161"/>
      <c r="H206" s="161"/>
      <c r="I206" s="161"/>
      <c r="J206" s="161"/>
      <c r="K206" s="161"/>
      <c r="L206" s="161"/>
      <c r="M206" s="3" t="s">
        <v>5</v>
      </c>
      <c r="N206" s="146">
        <v>180</v>
      </c>
      <c r="O206" s="146"/>
      <c r="P206" s="134"/>
      <c r="Q206" s="20">
        <f>N206*P206</f>
        <v>0</v>
      </c>
      <c r="R206" s="11"/>
    </row>
    <row r="207" spans="1:18" ht="13.5" customHeight="1">
      <c r="A207" s="42"/>
      <c r="B207" s="40"/>
      <c r="C207" s="40"/>
      <c r="D207" s="40"/>
      <c r="E207" s="40"/>
      <c r="F207" s="40"/>
      <c r="G207" s="40"/>
      <c r="H207" s="40"/>
      <c r="I207" s="40"/>
      <c r="J207" s="40"/>
      <c r="K207" s="40"/>
      <c r="L207" s="40"/>
      <c r="M207" s="2"/>
      <c r="N207" s="24"/>
      <c r="O207" s="24"/>
      <c r="P207" s="134"/>
      <c r="Q207" s="20"/>
      <c r="R207" s="11"/>
    </row>
    <row r="208" spans="1:18" ht="13.5" customHeight="1">
      <c r="A208" s="47"/>
      <c r="B208" s="48"/>
      <c r="C208" s="164" t="s">
        <v>257</v>
      </c>
      <c r="D208" s="164"/>
      <c r="E208" s="164"/>
      <c r="F208" s="164"/>
      <c r="G208" s="164"/>
      <c r="H208" s="164"/>
      <c r="I208" s="164"/>
      <c r="J208" s="48"/>
      <c r="K208" s="48"/>
      <c r="M208" s="11"/>
      <c r="N208" s="54"/>
      <c r="O208" s="54"/>
      <c r="P208" s="135"/>
      <c r="Q208" s="39">
        <f>Q176+Q178+Q180+Q182+Q184+Q186+Q190+Q192+Q194+Q196+Q198+Q200+Q202+Q204+Q206</f>
        <v>0</v>
      </c>
      <c r="R208" s="11"/>
    </row>
    <row r="209" spans="1:18" ht="13.5" customHeight="1">
      <c r="B209" s="46"/>
      <c r="C209" s="46"/>
      <c r="D209" s="46"/>
      <c r="E209" s="46"/>
      <c r="F209" s="46"/>
      <c r="G209" s="46"/>
      <c r="H209" s="46"/>
      <c r="I209" s="46"/>
      <c r="J209" s="46"/>
      <c r="K209" s="46"/>
      <c r="M209" s="11"/>
      <c r="N209" s="54"/>
      <c r="O209" s="54"/>
      <c r="P209" s="135"/>
      <c r="Q209" s="35"/>
      <c r="R209" s="11"/>
    </row>
    <row r="210" spans="1:18" ht="13.5" customHeight="1">
      <c r="B210" s="46"/>
      <c r="C210" s="46"/>
      <c r="D210" s="46"/>
      <c r="E210" s="46"/>
      <c r="F210" s="46"/>
      <c r="G210" s="46"/>
      <c r="H210" s="46"/>
      <c r="I210" s="46"/>
      <c r="J210" s="46"/>
      <c r="K210" s="46"/>
      <c r="M210" s="11"/>
      <c r="N210" s="54"/>
      <c r="O210" s="54"/>
      <c r="P210" s="135"/>
      <c r="Q210" s="35"/>
      <c r="R210" s="11"/>
    </row>
    <row r="211" spans="1:18" ht="15" customHeight="1">
      <c r="A211" s="42"/>
      <c r="B211" s="51" t="s">
        <v>18</v>
      </c>
      <c r="C211" s="165" t="s">
        <v>98</v>
      </c>
      <c r="D211" s="165"/>
      <c r="E211" s="165"/>
      <c r="F211" s="165"/>
      <c r="G211" s="165"/>
      <c r="H211" s="53"/>
      <c r="I211" s="53"/>
      <c r="J211" s="53"/>
      <c r="K211" s="53"/>
      <c r="L211" s="53"/>
      <c r="M211" s="11"/>
      <c r="N211" s="24"/>
      <c r="O211" s="24"/>
      <c r="P211" s="137"/>
      <c r="Q211" s="35"/>
      <c r="R211" s="11"/>
    </row>
    <row r="212" spans="1:18" ht="18" customHeight="1">
      <c r="B212" s="46"/>
      <c r="C212" s="46"/>
      <c r="D212" s="46"/>
      <c r="E212" s="46"/>
      <c r="F212" s="46"/>
      <c r="G212" s="46"/>
      <c r="H212" s="46"/>
      <c r="I212" s="46"/>
      <c r="J212" s="46"/>
      <c r="K212" s="46"/>
      <c r="M212" s="11"/>
      <c r="N212" s="54"/>
      <c r="O212" s="54"/>
      <c r="P212" s="135"/>
      <c r="Q212" s="35"/>
      <c r="R212" s="11"/>
    </row>
    <row r="213" spans="1:18" ht="119.25" customHeight="1">
      <c r="A213" s="42" t="s">
        <v>60</v>
      </c>
      <c r="B213" s="161" t="s">
        <v>193</v>
      </c>
      <c r="C213" s="161"/>
      <c r="D213" s="161"/>
      <c r="E213" s="161"/>
      <c r="F213" s="161"/>
      <c r="G213" s="161"/>
      <c r="H213" s="161"/>
      <c r="I213" s="161"/>
      <c r="J213" s="161"/>
      <c r="K213" s="161"/>
      <c r="L213" s="161"/>
      <c r="M213" s="3" t="s">
        <v>62</v>
      </c>
      <c r="N213" s="146">
        <v>105</v>
      </c>
      <c r="O213" s="146"/>
      <c r="P213" s="134"/>
      <c r="Q213" s="20">
        <f>N213*P213</f>
        <v>0</v>
      </c>
      <c r="R213" s="11"/>
    </row>
    <row r="214" spans="1:18" ht="13.5" customHeight="1">
      <c r="B214" s="46"/>
      <c r="C214" s="46"/>
      <c r="D214" s="46"/>
      <c r="E214" s="46"/>
      <c r="F214" s="46"/>
      <c r="G214" s="46"/>
      <c r="H214" s="46"/>
      <c r="I214" s="46"/>
      <c r="J214" s="46"/>
      <c r="K214" s="46"/>
      <c r="M214" s="11"/>
      <c r="N214" s="54"/>
      <c r="O214" s="54"/>
      <c r="P214" s="135"/>
      <c r="Q214" s="35"/>
      <c r="R214" s="11"/>
    </row>
    <row r="215" spans="1:18" ht="91.5" customHeight="1">
      <c r="A215" s="42" t="s">
        <v>92</v>
      </c>
      <c r="B215" s="161" t="s">
        <v>194</v>
      </c>
      <c r="C215" s="161"/>
      <c r="D215" s="161"/>
      <c r="E215" s="161"/>
      <c r="F215" s="161"/>
      <c r="G215" s="161"/>
      <c r="H215" s="161"/>
      <c r="I215" s="161"/>
      <c r="J215" s="161"/>
      <c r="K215" s="161"/>
      <c r="L215" s="161"/>
      <c r="M215" s="3" t="s">
        <v>62</v>
      </c>
      <c r="N215" s="146">
        <v>46</v>
      </c>
      <c r="O215" s="146"/>
      <c r="P215" s="138"/>
      <c r="Q215" s="20">
        <f>N215*P215</f>
        <v>0</v>
      </c>
      <c r="R215" s="11"/>
    </row>
    <row r="216" spans="1:18" ht="13.5" customHeight="1">
      <c r="B216" s="46"/>
      <c r="C216" s="46"/>
      <c r="D216" s="46"/>
      <c r="E216" s="46"/>
      <c r="F216" s="46"/>
      <c r="G216" s="46"/>
      <c r="H216" s="46"/>
      <c r="I216" s="46"/>
      <c r="J216" s="46"/>
      <c r="K216" s="46"/>
      <c r="M216" s="11"/>
      <c r="N216" s="54"/>
      <c r="O216" s="54"/>
      <c r="P216" s="135"/>
      <c r="Q216" s="35"/>
      <c r="R216" s="11"/>
    </row>
    <row r="217" spans="1:18" ht="146.25" customHeight="1">
      <c r="A217" s="42" t="s">
        <v>93</v>
      </c>
      <c r="B217" s="161" t="s">
        <v>196</v>
      </c>
      <c r="C217" s="161"/>
      <c r="D217" s="161"/>
      <c r="E217" s="161"/>
      <c r="F217" s="161"/>
      <c r="G217" s="161"/>
      <c r="H217" s="161"/>
      <c r="I217" s="161"/>
      <c r="J217" s="161"/>
      <c r="K217" s="161"/>
      <c r="L217" s="161"/>
      <c r="M217" s="3" t="s">
        <v>62</v>
      </c>
      <c r="N217" s="146">
        <v>7</v>
      </c>
      <c r="O217" s="146"/>
      <c r="P217" s="138"/>
      <c r="Q217" s="20">
        <f>N217*P217</f>
        <v>0</v>
      </c>
      <c r="R217" s="11"/>
    </row>
    <row r="218" spans="1:18" ht="15" customHeight="1">
      <c r="B218" s="46"/>
      <c r="C218" s="46"/>
      <c r="D218" s="46"/>
      <c r="E218" s="46"/>
      <c r="F218" s="46"/>
      <c r="G218" s="46"/>
      <c r="H218" s="46"/>
      <c r="I218" s="46"/>
      <c r="J218" s="46"/>
      <c r="K218" s="46"/>
      <c r="M218" s="11"/>
      <c r="N218" s="54"/>
      <c r="O218" s="54"/>
      <c r="P218" s="135"/>
      <c r="Q218" s="35"/>
      <c r="R218" s="11"/>
    </row>
    <row r="219" spans="1:18" ht="81.75" customHeight="1">
      <c r="A219" s="42" t="s">
        <v>100</v>
      </c>
      <c r="B219" s="147" t="s">
        <v>197</v>
      </c>
      <c r="C219" s="148"/>
      <c r="D219" s="148"/>
      <c r="E219" s="148"/>
      <c r="F219" s="148"/>
      <c r="G219" s="148"/>
      <c r="H219" s="148"/>
      <c r="I219" s="148"/>
      <c r="J219" s="148"/>
      <c r="K219" s="148"/>
      <c r="L219" s="148"/>
      <c r="M219" s="3" t="s">
        <v>62</v>
      </c>
      <c r="N219" s="146">
        <v>38</v>
      </c>
      <c r="O219" s="146"/>
      <c r="P219" s="134"/>
      <c r="Q219" s="20">
        <f>N219*P219</f>
        <v>0</v>
      </c>
      <c r="R219" s="11"/>
    </row>
    <row r="220" spans="1:18" ht="15" customHeight="1">
      <c r="B220" s="46"/>
      <c r="C220" s="46"/>
      <c r="D220" s="46"/>
      <c r="E220" s="46"/>
      <c r="F220" s="46"/>
      <c r="G220" s="46"/>
      <c r="H220" s="46"/>
      <c r="I220" s="46"/>
      <c r="J220" s="46"/>
      <c r="K220" s="46"/>
      <c r="M220" s="11"/>
      <c r="N220" s="54"/>
      <c r="O220" s="54"/>
      <c r="P220" s="135"/>
      <c r="Q220" s="35"/>
      <c r="R220" s="11"/>
    </row>
    <row r="221" spans="1:18" ht="67.5" customHeight="1">
      <c r="A221" s="42" t="s">
        <v>105</v>
      </c>
      <c r="B221" s="147" t="s">
        <v>199</v>
      </c>
      <c r="C221" s="148"/>
      <c r="D221" s="148"/>
      <c r="E221" s="148"/>
      <c r="F221" s="148"/>
      <c r="G221" s="148"/>
      <c r="H221" s="148"/>
      <c r="I221" s="148"/>
      <c r="J221" s="148"/>
      <c r="K221" s="148"/>
      <c r="L221" s="148"/>
      <c r="M221" s="3" t="s">
        <v>62</v>
      </c>
      <c r="N221" s="146">
        <v>11</v>
      </c>
      <c r="O221" s="146"/>
      <c r="P221" s="134"/>
      <c r="Q221" s="20">
        <f>N221*P221</f>
        <v>0</v>
      </c>
      <c r="R221" s="11"/>
    </row>
    <row r="222" spans="1:18" ht="15" customHeight="1">
      <c r="B222" s="46"/>
      <c r="C222" s="46"/>
      <c r="D222" s="46"/>
      <c r="E222" s="46"/>
      <c r="F222" s="46"/>
      <c r="G222" s="46"/>
      <c r="H222" s="46"/>
      <c r="I222" s="46"/>
      <c r="J222" s="46"/>
      <c r="K222" s="46"/>
      <c r="M222" s="11"/>
      <c r="N222" s="54"/>
      <c r="O222" s="54"/>
      <c r="P222" s="135"/>
      <c r="Q222" s="35"/>
      <c r="R222" s="11"/>
    </row>
    <row r="223" spans="1:18" ht="78" customHeight="1">
      <c r="A223" s="42" t="s">
        <v>171</v>
      </c>
      <c r="B223" s="147" t="s">
        <v>198</v>
      </c>
      <c r="C223" s="148"/>
      <c r="D223" s="148"/>
      <c r="E223" s="148"/>
      <c r="F223" s="148"/>
      <c r="G223" s="148"/>
      <c r="H223" s="148"/>
      <c r="I223" s="148"/>
      <c r="J223" s="148"/>
      <c r="K223" s="148"/>
      <c r="L223" s="148"/>
      <c r="M223" s="3" t="s">
        <v>62</v>
      </c>
      <c r="N223" s="146">
        <v>63</v>
      </c>
      <c r="O223" s="146"/>
      <c r="P223" s="134"/>
      <c r="Q223" s="20">
        <f>N223*P223</f>
        <v>0</v>
      </c>
      <c r="R223" s="11"/>
    </row>
    <row r="224" spans="1:18" ht="15" customHeight="1">
      <c r="B224" s="46"/>
      <c r="C224" s="46"/>
      <c r="D224" s="46"/>
      <c r="E224" s="46"/>
      <c r="F224" s="46"/>
      <c r="G224" s="46"/>
      <c r="H224" s="46"/>
      <c r="I224" s="46"/>
      <c r="J224" s="46"/>
      <c r="K224" s="46"/>
      <c r="M224" s="11"/>
      <c r="N224" s="54"/>
      <c r="O224" s="54"/>
      <c r="P224" s="135"/>
      <c r="Q224" s="35"/>
      <c r="R224" s="11"/>
    </row>
    <row r="225" spans="1:18" ht="153" customHeight="1">
      <c r="A225" s="42" t="s">
        <v>258</v>
      </c>
      <c r="B225" s="161" t="s">
        <v>111</v>
      </c>
      <c r="C225" s="161"/>
      <c r="D225" s="161"/>
      <c r="E225" s="161"/>
      <c r="F225" s="161"/>
      <c r="G225" s="161"/>
      <c r="H225" s="161"/>
      <c r="I225" s="161"/>
      <c r="J225" s="161"/>
      <c r="K225" s="161"/>
      <c r="L225" s="161"/>
      <c r="M225" s="3"/>
      <c r="N225" s="146"/>
      <c r="O225" s="146"/>
      <c r="P225" s="134"/>
      <c r="Q225" s="20"/>
      <c r="R225" s="11"/>
    </row>
    <row r="226" spans="1:18" ht="17.25" customHeight="1">
      <c r="A226" s="42"/>
      <c r="B226" s="59" t="s">
        <v>31</v>
      </c>
      <c r="C226" s="168" t="s">
        <v>106</v>
      </c>
      <c r="D226" s="168"/>
      <c r="E226" s="168"/>
      <c r="F226" s="168"/>
      <c r="G226" s="168"/>
      <c r="H226" s="168"/>
      <c r="I226" s="168"/>
      <c r="J226" s="168"/>
      <c r="K226" s="168"/>
      <c r="L226" s="168"/>
      <c r="M226" s="11" t="s">
        <v>102</v>
      </c>
      <c r="N226" s="146">
        <v>70</v>
      </c>
      <c r="O226" s="146"/>
      <c r="P226" s="134"/>
      <c r="Q226" s="20">
        <f>N226*P226</f>
        <v>0</v>
      </c>
      <c r="R226" s="11"/>
    </row>
    <row r="227" spans="1:18" s="5" customFormat="1" ht="12.75" customHeight="1">
      <c r="A227" s="33"/>
      <c r="B227" s="46"/>
      <c r="C227" s="46"/>
      <c r="D227" s="46"/>
      <c r="E227" s="46"/>
      <c r="F227" s="46"/>
      <c r="G227" s="46"/>
      <c r="H227" s="46"/>
      <c r="I227" s="46"/>
      <c r="J227" s="46"/>
      <c r="K227" s="46"/>
      <c r="L227" s="33"/>
      <c r="M227" s="11"/>
      <c r="N227" s="54"/>
      <c r="O227" s="54"/>
      <c r="P227" s="135"/>
      <c r="Q227" s="35"/>
      <c r="R227" s="11"/>
    </row>
    <row r="228" spans="1:18" s="5" customFormat="1" ht="157.5" customHeight="1">
      <c r="A228" s="42" t="s">
        <v>259</v>
      </c>
      <c r="B228" s="148" t="s">
        <v>163</v>
      </c>
      <c r="C228" s="148"/>
      <c r="D228" s="148"/>
      <c r="E228" s="148"/>
      <c r="F228" s="148"/>
      <c r="G228" s="148"/>
      <c r="H228" s="148"/>
      <c r="I228" s="148"/>
      <c r="J228" s="148"/>
      <c r="K228" s="148"/>
      <c r="L228" s="148"/>
      <c r="M228" s="3" t="s">
        <v>5</v>
      </c>
      <c r="N228" s="146">
        <v>7</v>
      </c>
      <c r="O228" s="146"/>
      <c r="P228" s="134"/>
      <c r="Q228" s="20">
        <f>N228*P228</f>
        <v>0</v>
      </c>
      <c r="R228" s="11"/>
    </row>
    <row r="229" spans="1:18" s="5" customFormat="1" ht="12.75" customHeight="1">
      <c r="A229" s="33"/>
      <c r="B229" s="46"/>
      <c r="C229" s="46"/>
      <c r="D229" s="46"/>
      <c r="E229" s="46"/>
      <c r="F229" s="46"/>
      <c r="G229" s="46"/>
      <c r="H229" s="46"/>
      <c r="I229" s="46"/>
      <c r="J229" s="46"/>
      <c r="K229" s="46"/>
      <c r="L229" s="33"/>
      <c r="M229" s="11"/>
      <c r="N229" s="54"/>
      <c r="O229" s="54"/>
      <c r="P229" s="135"/>
      <c r="Q229" s="35"/>
      <c r="R229" s="11"/>
    </row>
    <row r="230" spans="1:18" s="5" customFormat="1" ht="207" customHeight="1">
      <c r="A230" s="42" t="s">
        <v>261</v>
      </c>
      <c r="B230" s="161" t="s">
        <v>164</v>
      </c>
      <c r="C230" s="161"/>
      <c r="D230" s="161"/>
      <c r="E230" s="161"/>
      <c r="F230" s="161"/>
      <c r="G230" s="161"/>
      <c r="H230" s="161"/>
      <c r="I230" s="161"/>
      <c r="J230" s="161"/>
      <c r="K230" s="161"/>
      <c r="L230" s="161"/>
      <c r="M230" s="2" t="s">
        <v>5</v>
      </c>
      <c r="N230" s="146">
        <v>8</v>
      </c>
      <c r="O230" s="146"/>
      <c r="P230" s="134"/>
      <c r="Q230" s="20">
        <f>N230*P230</f>
        <v>0</v>
      </c>
      <c r="R230" s="11"/>
    </row>
    <row r="231" spans="1:18" s="5" customFormat="1" ht="13.5" customHeight="1">
      <c r="A231" s="33"/>
      <c r="B231" s="46"/>
      <c r="C231" s="46"/>
      <c r="D231" s="46"/>
      <c r="E231" s="46"/>
      <c r="F231" s="46"/>
      <c r="G231" s="46"/>
      <c r="H231" s="46"/>
      <c r="I231" s="46"/>
      <c r="J231" s="46"/>
      <c r="K231" s="46"/>
      <c r="L231" s="33"/>
      <c r="M231" s="11"/>
      <c r="N231" s="54"/>
      <c r="O231" s="54"/>
      <c r="P231" s="135"/>
      <c r="Q231" s="35"/>
      <c r="R231" s="11"/>
    </row>
    <row r="232" spans="1:18" s="5" customFormat="1" ht="168" customHeight="1">
      <c r="A232" s="42" t="s">
        <v>262</v>
      </c>
      <c r="B232" s="161" t="s">
        <v>200</v>
      </c>
      <c r="C232" s="161"/>
      <c r="D232" s="161"/>
      <c r="E232" s="161"/>
      <c r="F232" s="161"/>
      <c r="G232" s="161"/>
      <c r="H232" s="161"/>
      <c r="I232" s="161"/>
      <c r="J232" s="161"/>
      <c r="K232" s="161"/>
      <c r="L232" s="161"/>
      <c r="M232" s="2" t="s">
        <v>64</v>
      </c>
      <c r="N232" s="146">
        <v>35</v>
      </c>
      <c r="O232" s="146"/>
      <c r="P232" s="134"/>
      <c r="Q232" s="20">
        <f>N232*P232</f>
        <v>0</v>
      </c>
      <c r="R232" s="11"/>
    </row>
    <row r="233" spans="1:18" s="5" customFormat="1" ht="12.75" customHeight="1">
      <c r="A233" s="42"/>
      <c r="B233" s="40"/>
      <c r="C233" s="40"/>
      <c r="D233" s="40"/>
      <c r="E233" s="40"/>
      <c r="F233" s="40"/>
      <c r="G233" s="40"/>
      <c r="H233" s="40"/>
      <c r="I233" s="40"/>
      <c r="J233" s="40"/>
      <c r="K233" s="40"/>
      <c r="L233" s="40"/>
      <c r="M233" s="2"/>
      <c r="N233" s="24"/>
      <c r="O233" s="24"/>
      <c r="P233" s="134"/>
      <c r="Q233" s="20"/>
      <c r="R233" s="11"/>
    </row>
    <row r="234" spans="1:18" s="5" customFormat="1" ht="66" customHeight="1">
      <c r="A234" s="33" t="s">
        <v>263</v>
      </c>
      <c r="B234" s="163" t="s">
        <v>195</v>
      </c>
      <c r="C234" s="161"/>
      <c r="D234" s="161"/>
      <c r="E234" s="161"/>
      <c r="F234" s="161"/>
      <c r="G234" s="161"/>
      <c r="H234" s="161"/>
      <c r="I234" s="161"/>
      <c r="J234" s="161"/>
      <c r="K234" s="161"/>
      <c r="L234" s="161"/>
      <c r="M234" s="3" t="s">
        <v>110</v>
      </c>
      <c r="N234" s="146">
        <v>1</v>
      </c>
      <c r="O234" s="146"/>
      <c r="P234" s="134"/>
      <c r="Q234" s="20">
        <f>N234*P234</f>
        <v>0</v>
      </c>
      <c r="R234" s="11"/>
    </row>
    <row r="235" spans="1:18" s="5" customFormat="1" ht="15" customHeight="1">
      <c r="A235" s="42"/>
      <c r="B235" s="40"/>
      <c r="C235" s="40"/>
      <c r="D235" s="40"/>
      <c r="E235" s="40"/>
      <c r="F235" s="40"/>
      <c r="G235" s="40"/>
      <c r="H235" s="40"/>
      <c r="I235" s="40"/>
      <c r="J235" s="40"/>
      <c r="K235" s="40"/>
      <c r="L235" s="40"/>
      <c r="M235" s="2"/>
      <c r="N235" s="24"/>
      <c r="O235" s="24"/>
      <c r="P235" s="134"/>
      <c r="Q235" s="20"/>
      <c r="R235" s="11"/>
    </row>
    <row r="236" spans="1:18" s="5" customFormat="1" ht="15" customHeight="1">
      <c r="A236" s="47"/>
      <c r="B236" s="48"/>
      <c r="C236" s="164" t="s">
        <v>99</v>
      </c>
      <c r="D236" s="164"/>
      <c r="E236" s="164"/>
      <c r="F236" s="164"/>
      <c r="G236" s="164"/>
      <c r="H236" s="164"/>
      <c r="I236" s="164"/>
      <c r="J236" s="48"/>
      <c r="K236" s="48"/>
      <c r="L236" s="33"/>
      <c r="M236" s="11"/>
      <c r="N236" s="54"/>
      <c r="O236" s="54"/>
      <c r="P236" s="135"/>
      <c r="Q236" s="39">
        <f>Q213+Q215+Q217+Q219+Q221+Q223+Q226+Q228+Q230+Q232+Q234</f>
        <v>0</v>
      </c>
      <c r="R236" s="11"/>
    </row>
    <row r="237" spans="1:18" s="5" customFormat="1" ht="12" customHeight="1">
      <c r="A237" s="42"/>
      <c r="B237" s="44"/>
      <c r="C237" s="33"/>
      <c r="D237" s="33"/>
      <c r="E237" s="33"/>
      <c r="F237" s="33"/>
      <c r="G237" s="33"/>
      <c r="H237" s="33"/>
      <c r="I237" s="33"/>
      <c r="J237" s="33"/>
      <c r="K237" s="33"/>
      <c r="L237" s="33"/>
      <c r="M237" s="11"/>
      <c r="N237" s="60"/>
      <c r="O237" s="60"/>
      <c r="P237" s="136"/>
      <c r="Q237" s="35"/>
      <c r="R237" s="11"/>
    </row>
    <row r="238" spans="1:18" s="5" customFormat="1" ht="12.75" customHeight="1">
      <c r="A238" s="42"/>
      <c r="B238" s="44"/>
      <c r="C238" s="33"/>
      <c r="D238" s="33"/>
      <c r="E238" s="33"/>
      <c r="F238" s="33"/>
      <c r="G238" s="33"/>
      <c r="H238" s="33"/>
      <c r="I238" s="33"/>
      <c r="J238" s="33"/>
      <c r="K238" s="33"/>
      <c r="L238" s="33"/>
      <c r="M238" s="11"/>
      <c r="N238" s="60"/>
      <c r="O238" s="60"/>
      <c r="P238" s="136"/>
      <c r="Q238" s="35"/>
      <c r="R238" s="11"/>
    </row>
    <row r="239" spans="1:18" s="5" customFormat="1" ht="15" customHeight="1">
      <c r="A239" s="33"/>
      <c r="B239" s="51" t="s">
        <v>19</v>
      </c>
      <c r="C239" s="165" t="s">
        <v>56</v>
      </c>
      <c r="D239" s="165"/>
      <c r="E239" s="165"/>
      <c r="F239" s="165"/>
      <c r="G239" s="165"/>
      <c r="H239" s="33"/>
      <c r="I239" s="33"/>
      <c r="J239" s="33"/>
      <c r="K239" s="33"/>
      <c r="L239" s="33"/>
      <c r="M239" s="11"/>
      <c r="N239" s="54"/>
      <c r="O239" s="54"/>
      <c r="P239" s="135"/>
      <c r="Q239" s="35"/>
      <c r="R239" s="11"/>
    </row>
    <row r="240" spans="1:18" s="5" customFormat="1" ht="15" customHeight="1">
      <c r="A240" s="33"/>
      <c r="B240" s="33"/>
      <c r="C240" s="33"/>
      <c r="D240" s="33"/>
      <c r="E240" s="33"/>
      <c r="F240" s="33"/>
      <c r="G240" s="33"/>
      <c r="H240" s="33"/>
      <c r="I240" s="33"/>
      <c r="J240" s="33"/>
      <c r="K240" s="33"/>
      <c r="L240" s="33"/>
      <c r="M240" s="11"/>
      <c r="N240" s="54"/>
      <c r="O240" s="54"/>
      <c r="P240" s="135"/>
      <c r="Q240" s="35"/>
      <c r="R240" s="11"/>
    </row>
    <row r="241" spans="1:18" s="5" customFormat="1" ht="15" customHeight="1">
      <c r="A241" s="33"/>
      <c r="B241" s="33"/>
      <c r="C241" s="156" t="s">
        <v>165</v>
      </c>
      <c r="D241" s="156"/>
      <c r="E241" s="156"/>
      <c r="F241" s="156"/>
      <c r="G241" s="156"/>
      <c r="H241" s="156"/>
      <c r="I241" s="156"/>
      <c r="J241" s="156"/>
      <c r="K241" s="156"/>
      <c r="L241" s="33"/>
      <c r="M241" s="11"/>
      <c r="N241" s="54"/>
      <c r="O241" s="54"/>
      <c r="P241" s="135"/>
      <c r="Q241" s="35"/>
      <c r="R241" s="11"/>
    </row>
    <row r="242" spans="1:18" s="5" customFormat="1" ht="14.25" customHeight="1">
      <c r="A242" s="33"/>
      <c r="B242" s="33"/>
      <c r="C242" s="33"/>
      <c r="D242" s="33"/>
      <c r="E242" s="33"/>
      <c r="F242" s="33"/>
      <c r="G242" s="33"/>
      <c r="H242" s="33"/>
      <c r="I242" s="33"/>
      <c r="J242" s="33"/>
      <c r="K242" s="33"/>
      <c r="L242" s="33"/>
      <c r="M242" s="11"/>
      <c r="N242" s="54"/>
      <c r="O242" s="54"/>
      <c r="P242" s="135"/>
      <c r="Q242" s="35"/>
      <c r="R242" s="11"/>
    </row>
    <row r="243" spans="1:18" s="5" customFormat="1" ht="100.5" customHeight="1">
      <c r="A243" s="42" t="s">
        <v>97</v>
      </c>
      <c r="B243" s="157" t="s">
        <v>302</v>
      </c>
      <c r="C243" s="166"/>
      <c r="D243" s="166"/>
      <c r="E243" s="166"/>
      <c r="F243" s="166"/>
      <c r="G243" s="166"/>
      <c r="H243" s="166"/>
      <c r="I243" s="166"/>
      <c r="J243" s="166"/>
      <c r="K243" s="166"/>
      <c r="L243" s="166"/>
      <c r="M243" s="3" t="s">
        <v>62</v>
      </c>
      <c r="N243" s="146">
        <v>790</v>
      </c>
      <c r="O243" s="146"/>
      <c r="P243" s="134"/>
      <c r="Q243" s="20">
        <f>N243*P243</f>
        <v>0</v>
      </c>
      <c r="R243" s="11"/>
    </row>
    <row r="244" spans="1:18" ht="15" customHeight="1">
      <c r="M244" s="11"/>
      <c r="N244" s="54"/>
      <c r="O244" s="54"/>
      <c r="P244" s="135"/>
      <c r="Q244" s="35"/>
      <c r="R244" s="11"/>
    </row>
    <row r="245" spans="1:18" ht="105.75" customHeight="1">
      <c r="A245" s="42" t="s">
        <v>101</v>
      </c>
      <c r="B245" s="160" t="s">
        <v>166</v>
      </c>
      <c r="C245" s="160"/>
      <c r="D245" s="160"/>
      <c r="E245" s="160"/>
      <c r="F245" s="160"/>
      <c r="G245" s="160"/>
      <c r="H245" s="160"/>
      <c r="I245" s="160"/>
      <c r="J245" s="160"/>
      <c r="K245" s="160"/>
      <c r="L245" s="160"/>
      <c r="M245" s="11" t="s">
        <v>10</v>
      </c>
      <c r="N245" s="146">
        <v>1975</v>
      </c>
      <c r="O245" s="146"/>
      <c r="P245" s="134"/>
      <c r="Q245" s="20">
        <f>N245*P245</f>
        <v>0</v>
      </c>
      <c r="R245" s="11"/>
    </row>
    <row r="246" spans="1:18" ht="15" customHeight="1">
      <c r="M246" s="11"/>
      <c r="N246" s="54"/>
      <c r="O246" s="54"/>
      <c r="P246" s="135"/>
      <c r="Q246" s="35"/>
      <c r="R246" s="11"/>
    </row>
    <row r="247" spans="1:18" ht="110.25" customHeight="1">
      <c r="A247" s="42" t="s">
        <v>264</v>
      </c>
      <c r="B247" s="161" t="s">
        <v>167</v>
      </c>
      <c r="C247" s="161"/>
      <c r="D247" s="161"/>
      <c r="E247" s="161"/>
      <c r="F247" s="161"/>
      <c r="G247" s="161"/>
      <c r="H247" s="161"/>
      <c r="I247" s="161"/>
      <c r="J247" s="161"/>
      <c r="K247" s="161"/>
      <c r="L247" s="161"/>
      <c r="M247" s="11" t="s">
        <v>10</v>
      </c>
      <c r="N247" s="146">
        <v>1975</v>
      </c>
      <c r="O247" s="146"/>
      <c r="P247" s="134"/>
      <c r="Q247" s="20">
        <f>N247*P247</f>
        <v>0</v>
      </c>
      <c r="R247" s="11"/>
    </row>
    <row r="248" spans="1:18" ht="15" customHeight="1">
      <c r="M248" s="11"/>
      <c r="N248" s="54"/>
      <c r="O248" s="54"/>
      <c r="P248" s="135"/>
      <c r="Q248" s="35"/>
      <c r="R248" s="11"/>
    </row>
    <row r="249" spans="1:18" ht="15" customHeight="1">
      <c r="C249" s="156" t="s">
        <v>168</v>
      </c>
      <c r="D249" s="156"/>
      <c r="E249" s="156"/>
      <c r="F249" s="156"/>
      <c r="G249" s="156"/>
      <c r="H249" s="156"/>
      <c r="I249" s="156"/>
      <c r="J249" s="156"/>
      <c r="K249" s="156"/>
      <c r="L249" s="156"/>
      <c r="M249" s="11"/>
      <c r="N249" s="54"/>
      <c r="O249" s="54"/>
      <c r="P249" s="135"/>
      <c r="Q249" s="35"/>
      <c r="R249" s="11"/>
    </row>
    <row r="250" spans="1:18" ht="15" customHeight="1">
      <c r="C250" s="61"/>
      <c r="M250" s="11"/>
      <c r="N250" s="54"/>
      <c r="O250" s="54"/>
      <c r="P250" s="135"/>
      <c r="Q250" s="35"/>
      <c r="R250" s="11"/>
    </row>
    <row r="251" spans="1:18" ht="105" customHeight="1">
      <c r="A251" s="42" t="s">
        <v>265</v>
      </c>
      <c r="B251" s="157" t="s">
        <v>169</v>
      </c>
      <c r="C251" s="166"/>
      <c r="D251" s="166"/>
      <c r="E251" s="166"/>
      <c r="F251" s="166"/>
      <c r="G251" s="166"/>
      <c r="H251" s="166"/>
      <c r="I251" s="166"/>
      <c r="J251" s="166"/>
      <c r="K251" s="166"/>
      <c r="L251" s="166"/>
      <c r="M251" s="3" t="s">
        <v>62</v>
      </c>
      <c r="N251" s="146">
        <v>243</v>
      </c>
      <c r="O251" s="146"/>
      <c r="P251" s="134"/>
      <c r="Q251" s="20">
        <f>N251*P251</f>
        <v>0</v>
      </c>
      <c r="R251" s="11"/>
    </row>
    <row r="252" spans="1:18" ht="15" customHeight="1">
      <c r="A252" s="53"/>
      <c r="B252" s="53"/>
      <c r="C252" s="61"/>
      <c r="D252" s="53"/>
      <c r="E252" s="53"/>
      <c r="F252" s="53"/>
      <c r="G252" s="53"/>
      <c r="H252" s="53"/>
      <c r="I252" s="53"/>
      <c r="J252" s="53"/>
      <c r="K252" s="53"/>
      <c r="L252" s="53"/>
      <c r="M252" s="11"/>
      <c r="N252" s="54"/>
      <c r="O252" s="54"/>
      <c r="P252" s="135"/>
      <c r="Q252" s="35"/>
      <c r="R252" s="11"/>
    </row>
    <row r="253" spans="1:18" ht="96.75" customHeight="1">
      <c r="A253" s="42" t="s">
        <v>266</v>
      </c>
      <c r="B253" s="161" t="s">
        <v>170</v>
      </c>
      <c r="C253" s="161"/>
      <c r="D253" s="161"/>
      <c r="E253" s="161"/>
      <c r="F253" s="161"/>
      <c r="G253" s="161"/>
      <c r="H253" s="161"/>
      <c r="I253" s="161"/>
      <c r="J253" s="161"/>
      <c r="K253" s="161"/>
      <c r="L253" s="161"/>
      <c r="M253" s="3" t="s">
        <v>62</v>
      </c>
      <c r="N253" s="146">
        <v>970</v>
      </c>
      <c r="O253" s="146"/>
      <c r="P253" s="134"/>
      <c r="Q253" s="20">
        <f>N253*P253</f>
        <v>0</v>
      </c>
      <c r="R253" s="11"/>
    </row>
    <row r="254" spans="1:18" ht="15" customHeight="1">
      <c r="A254" s="53"/>
      <c r="B254" s="53"/>
      <c r="C254" s="61"/>
      <c r="D254" s="53"/>
      <c r="E254" s="53"/>
      <c r="F254" s="53"/>
      <c r="G254" s="53"/>
      <c r="H254" s="53"/>
      <c r="I254" s="53"/>
      <c r="J254" s="53"/>
      <c r="K254" s="53"/>
      <c r="L254" s="53"/>
      <c r="M254" s="11"/>
      <c r="N254" s="54"/>
      <c r="O254" s="54"/>
      <c r="P254" s="135"/>
      <c r="Q254" s="35"/>
      <c r="R254" s="11"/>
    </row>
    <row r="255" spans="1:18" ht="108" customHeight="1">
      <c r="A255" s="36" t="s">
        <v>267</v>
      </c>
      <c r="B255" s="161" t="s">
        <v>303</v>
      </c>
      <c r="C255" s="161"/>
      <c r="D255" s="161"/>
      <c r="E255" s="161"/>
      <c r="F255" s="161"/>
      <c r="G255" s="161"/>
      <c r="H255" s="161"/>
      <c r="I255" s="161"/>
      <c r="J255" s="161"/>
      <c r="K255" s="161"/>
      <c r="L255" s="161"/>
      <c r="M255" s="11" t="s">
        <v>10</v>
      </c>
      <c r="N255" s="146">
        <v>970</v>
      </c>
      <c r="O255" s="146"/>
      <c r="P255" s="134"/>
      <c r="Q255" s="20">
        <f>N255*P255</f>
        <v>0</v>
      </c>
      <c r="R255" s="11"/>
    </row>
    <row r="256" spans="1:18" ht="15" customHeight="1">
      <c r="M256" s="11"/>
      <c r="N256" s="54"/>
      <c r="O256" s="54"/>
      <c r="P256" s="135"/>
      <c r="Q256" s="35"/>
      <c r="R256" s="11"/>
    </row>
    <row r="257" spans="1:18" ht="15" customHeight="1">
      <c r="A257" s="47"/>
      <c r="B257" s="47"/>
      <c r="C257" s="152" t="s">
        <v>76</v>
      </c>
      <c r="D257" s="152"/>
      <c r="E257" s="152"/>
      <c r="F257" s="152"/>
      <c r="G257" s="152"/>
      <c r="H257" s="152"/>
      <c r="I257" s="152"/>
      <c r="J257" s="47"/>
      <c r="K257" s="47"/>
      <c r="L257" s="46"/>
      <c r="M257" s="3"/>
      <c r="N257" s="62"/>
      <c r="O257" s="62"/>
      <c r="P257" s="139"/>
      <c r="Q257" s="39">
        <f>Q243+Q245+Q247+Q251+Q253+Q255</f>
        <v>0</v>
      </c>
      <c r="R257" s="11"/>
    </row>
    <row r="258" spans="1:18" ht="15.75" customHeight="1">
      <c r="M258" s="11"/>
      <c r="N258" s="54"/>
      <c r="O258" s="54"/>
      <c r="P258" s="135"/>
      <c r="Q258" s="35"/>
      <c r="R258" s="11"/>
    </row>
    <row r="259" spans="1:18" ht="10.7" customHeight="1">
      <c r="M259" s="11"/>
      <c r="N259" s="11"/>
      <c r="O259" s="11"/>
      <c r="P259" s="140"/>
      <c r="Q259" s="123"/>
    </row>
    <row r="260" spans="1:18" ht="18" customHeight="1">
      <c r="B260" s="63" t="s">
        <v>20</v>
      </c>
      <c r="C260" s="162" t="s">
        <v>57</v>
      </c>
      <c r="D260" s="162"/>
      <c r="E260" s="162"/>
      <c r="F260" s="162"/>
      <c r="G260" s="162"/>
      <c r="H260" s="162"/>
      <c r="I260" s="162"/>
      <c r="J260" s="162"/>
      <c r="K260" s="162"/>
      <c r="M260" s="11"/>
      <c r="N260" s="54"/>
      <c r="O260" s="54"/>
      <c r="P260" s="135"/>
      <c r="Q260" s="35"/>
      <c r="R260" s="11"/>
    </row>
    <row r="261" spans="1:18" ht="15" customHeight="1">
      <c r="M261" s="11"/>
      <c r="N261" s="54"/>
      <c r="O261" s="54"/>
      <c r="P261" s="135"/>
      <c r="Q261" s="35"/>
      <c r="R261" s="11"/>
    </row>
    <row r="262" spans="1:18" ht="15" customHeight="1">
      <c r="C262" s="156" t="s">
        <v>88</v>
      </c>
      <c r="D262" s="156"/>
      <c r="E262" s="156"/>
      <c r="F262" s="156"/>
      <c r="G262" s="156"/>
      <c r="H262" s="156"/>
      <c r="I262" s="156"/>
      <c r="J262" s="156"/>
      <c r="K262" s="156"/>
      <c r="M262" s="11"/>
      <c r="N262" s="54"/>
      <c r="O262" s="54"/>
      <c r="P262" s="135"/>
      <c r="Q262" s="35"/>
      <c r="R262" s="11"/>
    </row>
    <row r="263" spans="1:18" ht="12" customHeight="1">
      <c r="M263" s="11"/>
      <c r="N263" s="54"/>
      <c r="O263" s="54"/>
      <c r="P263" s="135"/>
      <c r="Q263" s="35"/>
      <c r="R263" s="11"/>
    </row>
    <row r="264" spans="1:18" ht="106.5" customHeight="1">
      <c r="A264" s="42" t="s">
        <v>268</v>
      </c>
      <c r="B264" s="154" t="s">
        <v>172</v>
      </c>
      <c r="C264" s="157"/>
      <c r="D264" s="157"/>
      <c r="E264" s="157"/>
      <c r="F264" s="157"/>
      <c r="G264" s="157"/>
      <c r="H264" s="157"/>
      <c r="I264" s="157"/>
      <c r="J264" s="157"/>
      <c r="K264" s="157"/>
      <c r="L264" s="157"/>
      <c r="M264" s="11"/>
      <c r="N264" s="158"/>
      <c r="O264" s="158"/>
      <c r="P264" s="135"/>
      <c r="Q264" s="35"/>
      <c r="R264" s="11"/>
    </row>
    <row r="265" spans="1:18" ht="15" customHeight="1">
      <c r="A265" s="42"/>
      <c r="B265" s="64" t="s">
        <v>31</v>
      </c>
      <c r="C265" s="155" t="s">
        <v>173</v>
      </c>
      <c r="D265" s="155"/>
      <c r="E265" s="155"/>
      <c r="F265" s="155"/>
      <c r="G265" s="155"/>
      <c r="H265" s="155"/>
      <c r="I265" s="155"/>
      <c r="J265" s="155"/>
      <c r="K265" s="155"/>
      <c r="L265" s="155"/>
      <c r="M265" s="11" t="s">
        <v>102</v>
      </c>
      <c r="N265" s="146">
        <v>40</v>
      </c>
      <c r="O265" s="146"/>
      <c r="P265" s="134"/>
      <c r="Q265" s="20">
        <f t="shared" ref="Q265:Q275" si="0">N265*P265</f>
        <v>0</v>
      </c>
      <c r="R265" s="11"/>
    </row>
    <row r="266" spans="1:18" ht="15" customHeight="1">
      <c r="B266" s="64" t="s">
        <v>31</v>
      </c>
      <c r="C266" s="155" t="s">
        <v>174</v>
      </c>
      <c r="D266" s="155"/>
      <c r="E266" s="155"/>
      <c r="F266" s="155"/>
      <c r="G266" s="155"/>
      <c r="H266" s="155"/>
      <c r="I266" s="155"/>
      <c r="J266" s="155"/>
      <c r="K266" s="155"/>
      <c r="L266" s="155"/>
      <c r="M266" s="11" t="s">
        <v>102</v>
      </c>
      <c r="N266" s="146">
        <v>241</v>
      </c>
      <c r="O266" s="146"/>
      <c r="P266" s="134"/>
      <c r="Q266" s="20">
        <f t="shared" si="0"/>
        <v>0</v>
      </c>
      <c r="R266" s="11"/>
    </row>
    <row r="267" spans="1:18" ht="15.75" customHeight="1">
      <c r="B267" s="64" t="s">
        <v>31</v>
      </c>
      <c r="C267" s="155" t="s">
        <v>175</v>
      </c>
      <c r="D267" s="155"/>
      <c r="E267" s="155"/>
      <c r="F267" s="155"/>
      <c r="G267" s="155"/>
      <c r="H267" s="155"/>
      <c r="I267" s="155"/>
      <c r="J267" s="155"/>
      <c r="K267" s="155"/>
      <c r="L267" s="155"/>
      <c r="M267" s="11" t="s">
        <v>102</v>
      </c>
      <c r="N267" s="146">
        <v>12</v>
      </c>
      <c r="O267" s="146"/>
      <c r="P267" s="134"/>
      <c r="Q267" s="20">
        <f t="shared" si="0"/>
        <v>0</v>
      </c>
    </row>
    <row r="268" spans="1:18" ht="15" customHeight="1">
      <c r="B268" s="64" t="s">
        <v>31</v>
      </c>
      <c r="C268" s="155" t="s">
        <v>176</v>
      </c>
      <c r="D268" s="155"/>
      <c r="E268" s="155"/>
      <c r="F268" s="155"/>
      <c r="G268" s="155"/>
      <c r="H268" s="155"/>
      <c r="I268" s="155"/>
      <c r="J268" s="155"/>
      <c r="K268" s="155"/>
      <c r="L268" s="155"/>
      <c r="M268" s="11" t="s">
        <v>102</v>
      </c>
      <c r="N268" s="146">
        <v>40</v>
      </c>
      <c r="O268" s="146"/>
      <c r="P268" s="134"/>
      <c r="Q268" s="20">
        <f t="shared" si="0"/>
        <v>0</v>
      </c>
    </row>
    <row r="269" spans="1:18" ht="15" customHeight="1">
      <c r="B269" s="64" t="s">
        <v>31</v>
      </c>
      <c r="C269" s="155" t="s">
        <v>177</v>
      </c>
      <c r="D269" s="155"/>
      <c r="E269" s="155"/>
      <c r="F269" s="155"/>
      <c r="G269" s="155"/>
      <c r="H269" s="155"/>
      <c r="I269" s="155"/>
      <c r="J269" s="155"/>
      <c r="K269" s="155"/>
      <c r="L269" s="155"/>
      <c r="M269" s="11" t="s">
        <v>102</v>
      </c>
      <c r="N269" s="146">
        <v>42</v>
      </c>
      <c r="O269" s="146"/>
      <c r="P269" s="134"/>
      <c r="Q269" s="20">
        <f t="shared" si="0"/>
        <v>0</v>
      </c>
    </row>
    <row r="270" spans="1:18" ht="15" customHeight="1">
      <c r="B270" s="64" t="s">
        <v>31</v>
      </c>
      <c r="C270" s="155" t="s">
        <v>178</v>
      </c>
      <c r="D270" s="155"/>
      <c r="E270" s="155"/>
      <c r="F270" s="155"/>
      <c r="G270" s="155"/>
      <c r="H270" s="155"/>
      <c r="I270" s="155"/>
      <c r="J270" s="155"/>
      <c r="K270" s="155"/>
      <c r="L270" s="155"/>
      <c r="M270" s="11" t="s">
        <v>5</v>
      </c>
      <c r="N270" s="146">
        <v>12</v>
      </c>
      <c r="O270" s="146"/>
      <c r="P270" s="134"/>
      <c r="Q270" s="20">
        <f t="shared" si="0"/>
        <v>0</v>
      </c>
    </row>
    <row r="271" spans="1:18" ht="15" customHeight="1">
      <c r="B271" s="64" t="s">
        <v>31</v>
      </c>
      <c r="C271" s="154" t="s">
        <v>179</v>
      </c>
      <c r="D271" s="155"/>
      <c r="E271" s="155"/>
      <c r="F271" s="155"/>
      <c r="G271" s="155"/>
      <c r="H271" s="155"/>
      <c r="I271" s="155"/>
      <c r="J271" s="155"/>
      <c r="K271" s="155"/>
      <c r="L271" s="155"/>
      <c r="M271" s="11" t="s">
        <v>5</v>
      </c>
      <c r="N271" s="146">
        <v>2</v>
      </c>
      <c r="O271" s="146"/>
      <c r="P271" s="134"/>
      <c r="Q271" s="20">
        <f t="shared" si="0"/>
        <v>0</v>
      </c>
    </row>
    <row r="272" spans="1:18" ht="26.25" customHeight="1">
      <c r="B272" s="64" t="s">
        <v>31</v>
      </c>
      <c r="C272" s="154" t="s">
        <v>180</v>
      </c>
      <c r="D272" s="155"/>
      <c r="E272" s="155"/>
      <c r="F272" s="155"/>
      <c r="G272" s="155"/>
      <c r="H272" s="155"/>
      <c r="I272" s="155"/>
      <c r="J272" s="155"/>
      <c r="K272" s="155"/>
      <c r="L272" s="155"/>
      <c r="M272" s="11" t="s">
        <v>5</v>
      </c>
      <c r="N272" s="146">
        <v>4</v>
      </c>
      <c r="O272" s="146"/>
      <c r="P272" s="134"/>
      <c r="Q272" s="20">
        <f t="shared" si="0"/>
        <v>0</v>
      </c>
    </row>
    <row r="273" spans="1:18" ht="28.5" customHeight="1">
      <c r="B273" s="64" t="s">
        <v>31</v>
      </c>
      <c r="C273" s="154" t="s">
        <v>181</v>
      </c>
      <c r="D273" s="155"/>
      <c r="E273" s="155"/>
      <c r="F273" s="155"/>
      <c r="G273" s="155"/>
      <c r="H273" s="155"/>
      <c r="I273" s="155"/>
      <c r="J273" s="155"/>
      <c r="K273" s="155"/>
      <c r="L273" s="155"/>
      <c r="M273" s="11" t="s">
        <v>102</v>
      </c>
      <c r="N273" s="146">
        <v>300</v>
      </c>
      <c r="O273" s="146"/>
      <c r="P273" s="134"/>
      <c r="Q273" s="20">
        <f t="shared" si="0"/>
        <v>0</v>
      </c>
    </row>
    <row r="274" spans="1:18" ht="30.75" customHeight="1">
      <c r="B274" s="64" t="s">
        <v>31</v>
      </c>
      <c r="C274" s="154" t="s">
        <v>182</v>
      </c>
      <c r="D274" s="155"/>
      <c r="E274" s="155"/>
      <c r="F274" s="155"/>
      <c r="G274" s="155"/>
      <c r="H274" s="155"/>
      <c r="I274" s="155"/>
      <c r="J274" s="155"/>
      <c r="K274" s="155"/>
      <c r="L274" s="155"/>
      <c r="M274" s="11" t="s">
        <v>5</v>
      </c>
      <c r="N274" s="146">
        <v>8</v>
      </c>
      <c r="O274" s="146"/>
      <c r="P274" s="134"/>
      <c r="Q274" s="20">
        <f t="shared" si="0"/>
        <v>0</v>
      </c>
    </row>
    <row r="275" spans="1:18" ht="15" customHeight="1">
      <c r="B275" s="64" t="s">
        <v>31</v>
      </c>
      <c r="C275" s="154" t="s">
        <v>183</v>
      </c>
      <c r="D275" s="155"/>
      <c r="E275" s="155"/>
      <c r="F275" s="155"/>
      <c r="G275" s="155"/>
      <c r="H275" s="155"/>
      <c r="I275" s="155"/>
      <c r="J275" s="155"/>
      <c r="K275" s="155"/>
      <c r="L275" s="155"/>
      <c r="M275" s="11" t="s">
        <v>5</v>
      </c>
      <c r="N275" s="146">
        <v>10</v>
      </c>
      <c r="O275" s="146"/>
      <c r="P275" s="134"/>
      <c r="Q275" s="20">
        <f t="shared" si="0"/>
        <v>0</v>
      </c>
    </row>
    <row r="276" spans="1:18" ht="15" customHeight="1">
      <c r="A276" s="83"/>
      <c r="B276" s="83"/>
      <c r="C276" s="83"/>
      <c r="D276" s="83"/>
      <c r="E276" s="83"/>
      <c r="F276" s="83"/>
      <c r="G276" s="83"/>
      <c r="H276" s="83"/>
      <c r="I276" s="83"/>
      <c r="J276" s="83"/>
      <c r="K276" s="83"/>
      <c r="L276" s="83"/>
      <c r="M276" s="65"/>
      <c r="N276" s="65"/>
      <c r="O276" s="65"/>
      <c r="P276" s="141"/>
      <c r="Q276" s="66"/>
    </row>
    <row r="277" spans="1:18" ht="15" customHeight="1">
      <c r="C277" s="156" t="s">
        <v>96</v>
      </c>
      <c r="D277" s="156"/>
      <c r="E277" s="156"/>
      <c r="F277" s="156"/>
      <c r="G277" s="156"/>
      <c r="H277" s="156"/>
      <c r="I277" s="156"/>
      <c r="J277" s="156"/>
      <c r="K277" s="156"/>
      <c r="M277" s="11"/>
      <c r="N277" s="54"/>
      <c r="O277" s="54"/>
      <c r="P277" s="135"/>
      <c r="Q277" s="35"/>
    </row>
    <row r="278" spans="1:18" ht="15" customHeight="1">
      <c r="M278" s="11"/>
      <c r="N278" s="54"/>
      <c r="O278" s="54"/>
      <c r="P278" s="135"/>
      <c r="Q278" s="35"/>
      <c r="R278" s="11"/>
    </row>
    <row r="279" spans="1:18" ht="92.25" customHeight="1">
      <c r="A279" s="42" t="s">
        <v>269</v>
      </c>
      <c r="B279" s="154" t="s">
        <v>184</v>
      </c>
      <c r="C279" s="157"/>
      <c r="D279" s="157"/>
      <c r="E279" s="157"/>
      <c r="F279" s="157"/>
      <c r="G279" s="157"/>
      <c r="H279" s="157"/>
      <c r="I279" s="157"/>
      <c r="J279" s="157"/>
      <c r="K279" s="157"/>
      <c r="L279" s="157"/>
      <c r="M279" s="11"/>
      <c r="N279" s="158"/>
      <c r="O279" s="158"/>
      <c r="P279" s="135"/>
      <c r="Q279" s="35"/>
      <c r="R279" s="11"/>
    </row>
    <row r="280" spans="1:18" ht="28.5" customHeight="1">
      <c r="B280" s="64" t="s">
        <v>31</v>
      </c>
      <c r="C280" s="154" t="s">
        <v>185</v>
      </c>
      <c r="D280" s="155"/>
      <c r="E280" s="155"/>
      <c r="F280" s="155"/>
      <c r="G280" s="155"/>
      <c r="H280" s="155"/>
      <c r="I280" s="155"/>
      <c r="J280" s="155"/>
      <c r="K280" s="155"/>
      <c r="L280" s="155"/>
      <c r="M280" s="11" t="s">
        <v>5</v>
      </c>
      <c r="N280" s="159">
        <v>1</v>
      </c>
      <c r="O280" s="159"/>
      <c r="P280" s="134"/>
      <c r="Q280" s="20">
        <f t="shared" ref="Q280:Q288" si="1">N280*P280</f>
        <v>0</v>
      </c>
      <c r="R280" s="11"/>
    </row>
    <row r="281" spans="1:18" ht="15" customHeight="1">
      <c r="B281" s="64" t="s">
        <v>31</v>
      </c>
      <c r="C281" s="155" t="s">
        <v>186</v>
      </c>
      <c r="D281" s="155"/>
      <c r="E281" s="155"/>
      <c r="F281" s="155"/>
      <c r="G281" s="155"/>
      <c r="H281" s="155"/>
      <c r="I281" s="155"/>
      <c r="J281" s="155"/>
      <c r="K281" s="155"/>
      <c r="L281" s="155"/>
      <c r="M281" s="3" t="s">
        <v>5</v>
      </c>
      <c r="N281" s="151">
        <v>3</v>
      </c>
      <c r="O281" s="151"/>
      <c r="P281" s="134"/>
      <c r="Q281" s="20">
        <f t="shared" si="1"/>
        <v>0</v>
      </c>
      <c r="R281" s="11"/>
    </row>
    <row r="282" spans="1:18" ht="15" customHeight="1">
      <c r="B282" s="67" t="s">
        <v>31</v>
      </c>
      <c r="C282" s="150" t="s">
        <v>115</v>
      </c>
      <c r="D282" s="150"/>
      <c r="E282" s="150"/>
      <c r="F282" s="150"/>
      <c r="G282" s="150"/>
      <c r="H282" s="150"/>
      <c r="I282" s="150"/>
      <c r="J282" s="150"/>
      <c r="K282" s="150"/>
      <c r="L282" s="150"/>
      <c r="M282" s="3" t="s">
        <v>5</v>
      </c>
      <c r="N282" s="151">
        <v>4</v>
      </c>
      <c r="O282" s="151"/>
      <c r="P282" s="134"/>
      <c r="Q282" s="20">
        <f t="shared" si="1"/>
        <v>0</v>
      </c>
      <c r="R282" s="11"/>
    </row>
    <row r="283" spans="1:18" ht="25.5" customHeight="1">
      <c r="B283" s="67" t="s">
        <v>31</v>
      </c>
      <c r="C283" s="149" t="s">
        <v>187</v>
      </c>
      <c r="D283" s="150"/>
      <c r="E283" s="150"/>
      <c r="F283" s="150"/>
      <c r="G283" s="150"/>
      <c r="H283" s="150"/>
      <c r="I283" s="150"/>
      <c r="J283" s="150"/>
      <c r="K283" s="150"/>
      <c r="L283" s="150"/>
      <c r="M283" s="3" t="s">
        <v>5</v>
      </c>
      <c r="N283" s="151">
        <v>5</v>
      </c>
      <c r="O283" s="151"/>
      <c r="P283" s="134"/>
      <c r="Q283" s="20">
        <f t="shared" si="1"/>
        <v>0</v>
      </c>
      <c r="R283" s="11"/>
    </row>
    <row r="284" spans="1:18" ht="15" customHeight="1">
      <c r="B284" s="67" t="s">
        <v>31</v>
      </c>
      <c r="C284" s="150" t="s">
        <v>117</v>
      </c>
      <c r="D284" s="150"/>
      <c r="E284" s="150"/>
      <c r="F284" s="150"/>
      <c r="G284" s="150"/>
      <c r="H284" s="150"/>
      <c r="I284" s="150"/>
      <c r="J284" s="150"/>
      <c r="K284" s="150"/>
      <c r="L284" s="150"/>
      <c r="M284" s="3" t="s">
        <v>5</v>
      </c>
      <c r="N284" s="151">
        <v>1</v>
      </c>
      <c r="O284" s="151"/>
      <c r="P284" s="134"/>
      <c r="Q284" s="20">
        <f t="shared" si="1"/>
        <v>0</v>
      </c>
      <c r="R284" s="11"/>
    </row>
    <row r="285" spans="1:18" ht="15" customHeight="1">
      <c r="B285" s="67" t="s">
        <v>31</v>
      </c>
      <c r="C285" s="150" t="s">
        <v>188</v>
      </c>
      <c r="D285" s="150"/>
      <c r="E285" s="150"/>
      <c r="F285" s="150"/>
      <c r="G285" s="150"/>
      <c r="H285" s="150"/>
      <c r="I285" s="150"/>
      <c r="J285" s="150"/>
      <c r="K285" s="150"/>
      <c r="L285" s="150"/>
      <c r="M285" s="3" t="s">
        <v>5</v>
      </c>
      <c r="N285" s="151">
        <v>1</v>
      </c>
      <c r="O285" s="151"/>
      <c r="P285" s="134"/>
      <c r="Q285" s="20">
        <f t="shared" si="1"/>
        <v>0</v>
      </c>
      <c r="R285" s="11"/>
    </row>
    <row r="286" spans="1:18" ht="15" customHeight="1">
      <c r="B286" s="67" t="s">
        <v>31</v>
      </c>
      <c r="C286" s="150" t="s">
        <v>114</v>
      </c>
      <c r="D286" s="150"/>
      <c r="E286" s="150"/>
      <c r="F286" s="150"/>
      <c r="G286" s="150"/>
      <c r="H286" s="150"/>
      <c r="I286" s="150"/>
      <c r="J286" s="150"/>
      <c r="K286" s="150"/>
      <c r="L286" s="150"/>
      <c r="M286" s="3" t="s">
        <v>5</v>
      </c>
      <c r="N286" s="151">
        <v>3</v>
      </c>
      <c r="O286" s="151"/>
      <c r="P286" s="134"/>
      <c r="Q286" s="20">
        <f t="shared" si="1"/>
        <v>0</v>
      </c>
      <c r="R286" s="11"/>
    </row>
    <row r="287" spans="1:18" ht="15" customHeight="1">
      <c r="B287" s="67" t="s">
        <v>31</v>
      </c>
      <c r="C287" s="149" t="s">
        <v>189</v>
      </c>
      <c r="D287" s="150"/>
      <c r="E287" s="150"/>
      <c r="F287" s="150"/>
      <c r="G287" s="150"/>
      <c r="H287" s="150"/>
      <c r="I287" s="150"/>
      <c r="J287" s="150"/>
      <c r="K287" s="150"/>
      <c r="L287" s="150"/>
      <c r="M287" s="3" t="s">
        <v>5</v>
      </c>
      <c r="N287" s="151">
        <v>2</v>
      </c>
      <c r="O287" s="151"/>
      <c r="P287" s="134"/>
      <c r="Q287" s="20">
        <f t="shared" si="1"/>
        <v>0</v>
      </c>
      <c r="R287" s="11"/>
    </row>
    <row r="288" spans="1:18" ht="15" customHeight="1">
      <c r="B288" s="67" t="s">
        <v>31</v>
      </c>
      <c r="C288" s="149" t="s">
        <v>190</v>
      </c>
      <c r="D288" s="150"/>
      <c r="E288" s="150"/>
      <c r="F288" s="150"/>
      <c r="G288" s="150"/>
      <c r="H288" s="150"/>
      <c r="I288" s="150"/>
      <c r="J288" s="150"/>
      <c r="K288" s="150"/>
      <c r="L288" s="150"/>
      <c r="M288" s="3" t="s">
        <v>5</v>
      </c>
      <c r="N288" s="151">
        <v>1</v>
      </c>
      <c r="O288" s="151"/>
      <c r="P288" s="134"/>
      <c r="Q288" s="20">
        <f t="shared" si="1"/>
        <v>0</v>
      </c>
      <c r="R288" s="11"/>
    </row>
    <row r="289" spans="1:18" ht="15" customHeight="1">
      <c r="A289" s="83"/>
      <c r="B289" s="83"/>
      <c r="C289" s="83"/>
      <c r="D289" s="83"/>
      <c r="E289" s="83"/>
      <c r="F289" s="83"/>
      <c r="G289" s="83"/>
      <c r="H289" s="83"/>
      <c r="I289" s="83"/>
      <c r="J289" s="83"/>
      <c r="K289" s="83"/>
      <c r="L289" s="83"/>
      <c r="M289" s="83"/>
      <c r="N289" s="83"/>
      <c r="O289" s="83"/>
      <c r="P289" s="66"/>
      <c r="Q289" s="66"/>
      <c r="R289" s="11"/>
    </row>
    <row r="290" spans="1:18" ht="15" customHeight="1">
      <c r="A290" s="47"/>
      <c r="B290" s="47"/>
      <c r="C290" s="152" t="s">
        <v>104</v>
      </c>
      <c r="D290" s="152"/>
      <c r="E290" s="152"/>
      <c r="F290" s="152"/>
      <c r="G290" s="152"/>
      <c r="H290" s="152"/>
      <c r="I290" s="152"/>
      <c r="J290" s="152"/>
      <c r="K290" s="152"/>
      <c r="L290" s="152"/>
      <c r="M290" s="116"/>
      <c r="N290" s="118"/>
      <c r="O290" s="118"/>
      <c r="P290" s="35"/>
      <c r="Q290" s="39">
        <f>Q265+Q266+Q267+Q268+Q269+Q270+Q271+Q272+Q273+Q274+Q275+Q280+Q281+Q282+Q283+Q284+Q285+Q286+Q287+Q288</f>
        <v>0</v>
      </c>
      <c r="R290" s="11"/>
    </row>
    <row r="291" spans="1:18" ht="15" customHeight="1">
      <c r="M291" s="116"/>
      <c r="N291" s="118"/>
      <c r="O291" s="118"/>
      <c r="P291" s="116"/>
      <c r="Q291" s="35"/>
      <c r="R291" s="11"/>
    </row>
    <row r="292" spans="1:18" ht="15" customHeight="1">
      <c r="B292" s="46"/>
      <c r="C292" s="46"/>
      <c r="D292" s="46"/>
      <c r="E292" s="46"/>
      <c r="F292" s="46"/>
      <c r="G292" s="46"/>
      <c r="H292" s="46"/>
      <c r="I292" s="46"/>
      <c r="J292" s="46"/>
      <c r="K292" s="46"/>
      <c r="L292" s="46"/>
      <c r="M292" s="117"/>
      <c r="N292" s="117"/>
      <c r="O292" s="117"/>
      <c r="P292" s="117"/>
      <c r="Q292" s="35"/>
      <c r="R292" s="11"/>
    </row>
    <row r="293" spans="1:18" ht="15" customHeight="1">
      <c r="A293" s="153" t="s">
        <v>14</v>
      </c>
      <c r="B293" s="153"/>
      <c r="C293" s="153"/>
      <c r="D293" s="153"/>
      <c r="E293" s="153"/>
      <c r="F293" s="153"/>
      <c r="G293" s="153"/>
      <c r="H293" s="153"/>
      <c r="I293" s="153"/>
      <c r="J293" s="153"/>
      <c r="K293" s="153"/>
      <c r="L293" s="153"/>
      <c r="M293" s="153"/>
      <c r="N293" s="153"/>
      <c r="O293" s="153"/>
      <c r="P293" s="153"/>
      <c r="Q293" s="35"/>
      <c r="R293" s="11"/>
    </row>
    <row r="294" spans="1:18" ht="15" customHeight="1">
      <c r="M294" s="116"/>
      <c r="N294" s="116"/>
      <c r="O294" s="116"/>
      <c r="P294" s="116"/>
      <c r="Q294" s="35"/>
      <c r="R294" s="11"/>
    </row>
    <row r="295" spans="1:18" ht="15" customHeight="1">
      <c r="M295" s="116"/>
      <c r="N295" s="116"/>
      <c r="O295" s="116"/>
      <c r="P295" s="116"/>
      <c r="Q295" s="35"/>
      <c r="R295" s="11"/>
    </row>
    <row r="296" spans="1:18" ht="15" customHeight="1">
      <c r="B296" s="68" t="s">
        <v>0</v>
      </c>
      <c r="C296" s="144" t="str">
        <f>C78</f>
        <v>GEODETSKI RADOVI</v>
      </c>
      <c r="D296" s="144"/>
      <c r="E296" s="144"/>
      <c r="F296" s="144"/>
      <c r="G296" s="144"/>
      <c r="H296" s="144"/>
      <c r="I296" s="144"/>
      <c r="J296" s="144"/>
      <c r="K296" s="144"/>
      <c r="L296" s="69"/>
      <c r="M296" s="119"/>
      <c r="N296" s="119"/>
      <c r="O296" s="119"/>
      <c r="P296" s="143">
        <f>Q84</f>
        <v>0</v>
      </c>
      <c r="Q296" s="143"/>
      <c r="R296" s="11"/>
    </row>
    <row r="297" spans="1:18" ht="15" customHeight="1">
      <c r="M297" s="116"/>
      <c r="N297" s="116"/>
      <c r="O297" s="116"/>
      <c r="P297" s="116"/>
      <c r="Q297" s="35"/>
      <c r="R297" s="11"/>
    </row>
    <row r="298" spans="1:18" ht="15" customHeight="1">
      <c r="B298" s="68" t="s">
        <v>1</v>
      </c>
      <c r="C298" s="144" t="str">
        <f>C87</f>
        <v>PRIPREMNI RADOVI</v>
      </c>
      <c r="D298" s="144"/>
      <c r="E298" s="144"/>
      <c r="F298" s="144"/>
      <c r="G298" s="144"/>
      <c r="H298" s="144"/>
      <c r="I298" s="144"/>
      <c r="J298" s="144"/>
      <c r="K298" s="144"/>
      <c r="L298" s="69"/>
      <c r="M298" s="119"/>
      <c r="N298" s="119"/>
      <c r="O298" s="119"/>
      <c r="P298" s="143">
        <f>Q119</f>
        <v>0</v>
      </c>
      <c r="Q298" s="143"/>
      <c r="R298" s="11"/>
    </row>
    <row r="299" spans="1:18" ht="15" customHeight="1">
      <c r="B299" s="70"/>
      <c r="C299" s="70"/>
      <c r="D299" s="70"/>
      <c r="E299" s="70"/>
      <c r="F299" s="70"/>
      <c r="G299" s="70"/>
      <c r="H299" s="70"/>
      <c r="I299" s="70"/>
      <c r="J299" s="70"/>
      <c r="K299" s="70"/>
      <c r="L299" s="70"/>
      <c r="M299" s="116"/>
      <c r="N299" s="116"/>
      <c r="O299" s="116"/>
      <c r="P299" s="120"/>
      <c r="Q299" s="35"/>
      <c r="R299" s="11"/>
    </row>
    <row r="300" spans="1:18" ht="15" customHeight="1">
      <c r="B300" s="68" t="s">
        <v>2</v>
      </c>
      <c r="C300" s="144" t="str">
        <f>C122</f>
        <v>ZEMLJANI RADOVI</v>
      </c>
      <c r="D300" s="144"/>
      <c r="E300" s="144"/>
      <c r="F300" s="144"/>
      <c r="G300" s="144"/>
      <c r="H300" s="144"/>
      <c r="I300" s="144"/>
      <c r="J300" s="144"/>
      <c r="K300" s="144"/>
      <c r="L300" s="69"/>
      <c r="M300" s="119"/>
      <c r="N300" s="119"/>
      <c r="O300" s="119"/>
      <c r="P300" s="143">
        <f>Q140</f>
        <v>0</v>
      </c>
      <c r="Q300" s="143"/>
      <c r="R300" s="11"/>
    </row>
    <row r="301" spans="1:18" ht="15" customHeight="1">
      <c r="B301" s="70"/>
      <c r="C301" s="70"/>
      <c r="D301" s="70"/>
      <c r="E301" s="70"/>
      <c r="F301" s="70"/>
      <c r="G301" s="70"/>
      <c r="H301" s="70"/>
      <c r="I301" s="70"/>
      <c r="J301" s="70"/>
      <c r="K301" s="70"/>
      <c r="L301" s="70"/>
      <c r="M301" s="116"/>
      <c r="N301" s="116"/>
      <c r="O301" s="116"/>
      <c r="P301" s="120"/>
      <c r="Q301" s="35"/>
      <c r="R301" s="11"/>
    </row>
    <row r="302" spans="1:18" ht="15" customHeight="1">
      <c r="B302" s="68" t="s">
        <v>3</v>
      </c>
      <c r="C302" s="144" t="str">
        <f>C143</f>
        <v>BETONSKI RADOVI</v>
      </c>
      <c r="D302" s="144"/>
      <c r="E302" s="144"/>
      <c r="F302" s="144"/>
      <c r="G302" s="144"/>
      <c r="H302" s="144"/>
      <c r="I302" s="144"/>
      <c r="J302" s="144"/>
      <c r="K302" s="144"/>
      <c r="L302" s="69"/>
      <c r="M302" s="119"/>
      <c r="N302" s="119"/>
      <c r="O302" s="119"/>
      <c r="P302" s="143">
        <f>Q155</f>
        <v>0</v>
      </c>
      <c r="Q302" s="143"/>
      <c r="R302" s="11"/>
    </row>
    <row r="303" spans="1:18" ht="15" customHeight="1">
      <c r="B303" s="72"/>
      <c r="C303" s="70"/>
      <c r="D303" s="70"/>
      <c r="E303" s="70"/>
      <c r="F303" s="70"/>
      <c r="G303" s="70"/>
      <c r="H303" s="70"/>
      <c r="I303" s="70"/>
      <c r="J303" s="70"/>
      <c r="K303" s="70"/>
      <c r="L303" s="70"/>
      <c r="M303" s="116"/>
      <c r="N303" s="116"/>
      <c r="O303" s="116"/>
      <c r="P303" s="121"/>
      <c r="Q303" s="35"/>
      <c r="R303" s="11"/>
    </row>
    <row r="304" spans="1:18" ht="15" customHeight="1">
      <c r="B304" s="68" t="s">
        <v>4</v>
      </c>
      <c r="C304" s="144" t="str">
        <f>C158</f>
        <v>ZAŠTITA  INSTALACIJA</v>
      </c>
      <c r="D304" s="144"/>
      <c r="E304" s="144"/>
      <c r="F304" s="144"/>
      <c r="G304" s="144"/>
      <c r="H304" s="144"/>
      <c r="I304" s="144"/>
      <c r="J304" s="144"/>
      <c r="K304" s="144"/>
      <c r="L304" s="69"/>
      <c r="M304" s="119"/>
      <c r="N304" s="119"/>
      <c r="O304" s="119"/>
      <c r="P304" s="143">
        <f>Q171</f>
        <v>0</v>
      </c>
      <c r="Q304" s="143"/>
      <c r="R304" s="11"/>
    </row>
    <row r="305" spans="1:17" ht="15" customHeight="1">
      <c r="B305" s="72"/>
      <c r="C305" s="70"/>
      <c r="D305" s="70"/>
      <c r="E305" s="70"/>
      <c r="F305" s="70"/>
      <c r="G305" s="70"/>
      <c r="H305" s="70"/>
      <c r="I305" s="70"/>
      <c r="J305" s="70"/>
      <c r="K305" s="70"/>
      <c r="L305" s="70"/>
      <c r="M305" s="116"/>
      <c r="N305" s="116"/>
      <c r="O305" s="116"/>
      <c r="P305" s="121"/>
      <c r="Q305" s="73"/>
    </row>
    <row r="306" spans="1:17" ht="15" customHeight="1">
      <c r="B306" s="68" t="s">
        <v>6</v>
      </c>
      <c r="C306" s="144" t="str">
        <f>C174</f>
        <v>HIDRANTSKA MREŽA</v>
      </c>
      <c r="D306" s="144"/>
      <c r="E306" s="144"/>
      <c r="F306" s="144"/>
      <c r="G306" s="144"/>
      <c r="H306" s="144"/>
      <c r="I306" s="144"/>
      <c r="J306" s="144"/>
      <c r="K306" s="144"/>
      <c r="L306" s="69"/>
      <c r="M306" s="119"/>
      <c r="N306" s="119"/>
      <c r="O306" s="119"/>
      <c r="P306" s="143">
        <f>Q208</f>
        <v>0</v>
      </c>
      <c r="Q306" s="143"/>
    </row>
    <row r="307" spans="1:17" ht="15" customHeight="1">
      <c r="B307" s="72"/>
      <c r="C307" s="70"/>
      <c r="D307" s="70"/>
      <c r="E307" s="70"/>
      <c r="F307" s="70"/>
      <c r="G307" s="70"/>
      <c r="H307" s="70"/>
      <c r="I307" s="70"/>
      <c r="J307" s="70"/>
      <c r="K307" s="70"/>
      <c r="L307" s="70"/>
      <c r="M307" s="116"/>
      <c r="N307" s="116"/>
      <c r="O307" s="116"/>
      <c r="P307" s="121"/>
      <c r="Q307" s="73"/>
    </row>
    <row r="308" spans="1:17" ht="15" customHeight="1">
      <c r="B308" s="68" t="s">
        <v>18</v>
      </c>
      <c r="C308" s="144" t="str">
        <f>C211</f>
        <v>OBORINSKA ODVODNJA</v>
      </c>
      <c r="D308" s="144"/>
      <c r="E308" s="144"/>
      <c r="F308" s="144"/>
      <c r="G308" s="144"/>
      <c r="H308" s="144"/>
      <c r="I308" s="144"/>
      <c r="J308" s="144"/>
      <c r="K308" s="144"/>
      <c r="L308" s="69"/>
      <c r="M308" s="119"/>
      <c r="N308" s="119"/>
      <c r="O308" s="119"/>
      <c r="P308" s="143">
        <f>Q236</f>
        <v>0</v>
      </c>
      <c r="Q308" s="143"/>
    </row>
    <row r="309" spans="1:17" ht="15" customHeight="1">
      <c r="B309" s="72"/>
      <c r="C309" s="70"/>
      <c r="D309" s="70"/>
      <c r="E309" s="70"/>
      <c r="F309" s="70"/>
      <c r="G309" s="70"/>
      <c r="H309" s="70"/>
      <c r="I309" s="70"/>
      <c r="J309" s="70"/>
      <c r="K309" s="70"/>
      <c r="L309" s="70"/>
      <c r="M309" s="116"/>
      <c r="N309" s="116"/>
      <c r="O309" s="116"/>
      <c r="P309" s="121"/>
      <c r="Q309" s="73"/>
    </row>
    <row r="310" spans="1:17" ht="12" customHeight="1">
      <c r="B310" s="68" t="s">
        <v>19</v>
      </c>
      <c r="C310" s="144" t="str">
        <f>C239</f>
        <v>KOLNIČKA KONSTRUKCIJA</v>
      </c>
      <c r="D310" s="144"/>
      <c r="E310" s="144"/>
      <c r="F310" s="144"/>
      <c r="G310" s="144"/>
      <c r="H310" s="144"/>
      <c r="I310" s="144"/>
      <c r="J310" s="144"/>
      <c r="K310" s="144"/>
      <c r="L310" s="69"/>
      <c r="M310" s="119"/>
      <c r="N310" s="119"/>
      <c r="O310" s="119"/>
      <c r="P310" s="143">
        <f>Q257</f>
        <v>0</v>
      </c>
      <c r="Q310" s="143"/>
    </row>
    <row r="311" spans="1:17" ht="12" customHeight="1">
      <c r="B311" s="70"/>
      <c r="C311" s="70"/>
      <c r="D311" s="70"/>
      <c r="E311" s="70"/>
      <c r="F311" s="70"/>
      <c r="G311" s="70"/>
      <c r="H311" s="70"/>
      <c r="I311" s="70"/>
      <c r="J311" s="70"/>
      <c r="K311" s="70"/>
      <c r="L311" s="70"/>
      <c r="M311" s="116"/>
      <c r="N311" s="116"/>
      <c r="O311" s="116"/>
      <c r="P311" s="120"/>
      <c r="Q311" s="35"/>
    </row>
    <row r="312" spans="1:17" ht="12" customHeight="1">
      <c r="B312" s="68" t="s">
        <v>20</v>
      </c>
      <c r="C312" s="144" t="str">
        <f>C260</f>
        <v>HORIZONTALNA I VERTIKALNA SIGNALIZACIJA</v>
      </c>
      <c r="D312" s="144"/>
      <c r="E312" s="144"/>
      <c r="F312" s="144"/>
      <c r="G312" s="144"/>
      <c r="H312" s="144"/>
      <c r="I312" s="144"/>
      <c r="J312" s="144"/>
      <c r="K312" s="144"/>
      <c r="L312" s="69"/>
      <c r="M312" s="119"/>
      <c r="N312" s="119"/>
      <c r="O312" s="119"/>
      <c r="P312" s="143">
        <f>Q290</f>
        <v>0</v>
      </c>
      <c r="Q312" s="143"/>
    </row>
    <row r="313" spans="1:17" ht="12" customHeight="1">
      <c r="B313" s="72"/>
      <c r="C313" s="70"/>
      <c r="D313" s="70"/>
      <c r="E313" s="70"/>
      <c r="F313" s="70"/>
      <c r="G313" s="70"/>
      <c r="H313" s="70"/>
      <c r="I313" s="70"/>
      <c r="J313" s="70"/>
      <c r="K313" s="70"/>
      <c r="L313" s="70"/>
      <c r="M313" s="116"/>
      <c r="N313" s="116"/>
      <c r="O313" s="116"/>
      <c r="P313" s="120"/>
      <c r="Q313" s="35"/>
    </row>
    <row r="314" spans="1:17" ht="12" customHeight="1">
      <c r="B314" s="72"/>
      <c r="C314" s="70"/>
      <c r="D314" s="70"/>
      <c r="E314" s="70"/>
      <c r="F314" s="70"/>
      <c r="G314" s="70"/>
      <c r="H314" s="70"/>
      <c r="I314" s="70"/>
      <c r="J314" s="70"/>
      <c r="K314" s="70"/>
      <c r="L314" s="70"/>
      <c r="M314" s="116"/>
      <c r="N314" s="116"/>
      <c r="O314" s="116"/>
      <c r="P314" s="120"/>
      <c r="Q314" s="35"/>
    </row>
    <row r="315" spans="1:17" ht="12" customHeight="1">
      <c r="B315" s="70"/>
      <c r="C315" s="75" t="s">
        <v>295</v>
      </c>
      <c r="D315" s="142" t="s">
        <v>191</v>
      </c>
      <c r="E315" s="142"/>
      <c r="F315" s="142"/>
      <c r="G315" s="142"/>
      <c r="H315" s="142"/>
      <c r="I315" s="142"/>
      <c r="J315" s="142"/>
      <c r="K315" s="69"/>
      <c r="L315" s="69"/>
      <c r="M315" s="119"/>
      <c r="N315" s="119"/>
      <c r="O315" s="119"/>
      <c r="P315" s="143">
        <f>P296+P298+P300+P302+P304+P306+P308+P310+P312</f>
        <v>0</v>
      </c>
      <c r="Q315" s="143"/>
    </row>
    <row r="316" spans="1:17" ht="12" customHeight="1">
      <c r="B316" s="70"/>
      <c r="C316" s="70"/>
      <c r="D316" s="70"/>
      <c r="E316" s="70"/>
      <c r="F316" s="70"/>
      <c r="G316" s="70"/>
      <c r="H316" s="70"/>
      <c r="I316" s="70"/>
      <c r="J316" s="70"/>
      <c r="K316" s="70"/>
      <c r="L316" s="70"/>
      <c r="M316" s="116"/>
      <c r="N316" s="116"/>
      <c r="O316" s="116"/>
      <c r="P316" s="122"/>
      <c r="Q316" s="35"/>
    </row>
    <row r="317" spans="1:17" ht="12" customHeight="1">
      <c r="B317" s="70"/>
      <c r="C317" s="144" t="s">
        <v>61</v>
      </c>
      <c r="D317" s="144"/>
      <c r="E317" s="144"/>
      <c r="F317" s="144"/>
      <c r="G317" s="144"/>
      <c r="H317" s="144"/>
      <c r="I317" s="144"/>
      <c r="J317" s="144"/>
      <c r="K317" s="69"/>
      <c r="L317" s="69"/>
      <c r="M317" s="119"/>
      <c r="N317" s="119"/>
      <c r="O317" s="119"/>
      <c r="P317" s="143">
        <f>P315*0.25</f>
        <v>0</v>
      </c>
      <c r="Q317" s="143"/>
    </row>
    <row r="318" spans="1:17" ht="12" customHeight="1">
      <c r="B318" s="42"/>
      <c r="M318" s="116"/>
      <c r="N318" s="116"/>
      <c r="O318" s="116"/>
      <c r="P318" s="120"/>
      <c r="Q318" s="71"/>
    </row>
    <row r="319" spans="1:17" ht="12" customHeight="1">
      <c r="A319" s="70"/>
      <c r="B319" s="70"/>
      <c r="C319" s="74" t="s">
        <v>295</v>
      </c>
      <c r="D319" s="144" t="s">
        <v>192</v>
      </c>
      <c r="E319" s="144"/>
      <c r="F319" s="144"/>
      <c r="G319" s="144"/>
      <c r="H319" s="144"/>
      <c r="I319" s="144"/>
      <c r="J319" s="144"/>
      <c r="K319" s="76"/>
      <c r="L319" s="76"/>
      <c r="M319" s="119"/>
      <c r="N319" s="119"/>
      <c r="O319" s="119"/>
      <c r="P319" s="145">
        <f>P315+P317</f>
        <v>0</v>
      </c>
      <c r="Q319" s="145"/>
    </row>
    <row r="320" spans="1:17" ht="12" customHeight="1">
      <c r="M320" s="116"/>
      <c r="N320" s="116"/>
      <c r="O320" s="116"/>
      <c r="P320" s="116"/>
      <c r="Q320" s="35"/>
    </row>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sheetData>
  <sheetProtection algorithmName="SHA-512" hashValue="aw0ba1nM42M2eTqjfMvOhR5lvlWlpV5WEumtQ84xuCZMKTu+6CPmbShrjoskshIYix60enaiOJSbvx23DJ98Uw==" saltValue="F9vggn+b/gKBQJer5PHY8w==" spinCount="100000" sheet="1" objects="1" scenarios="1"/>
  <mergeCells count="268">
    <mergeCell ref="C306:K306"/>
    <mergeCell ref="P306:Q306"/>
    <mergeCell ref="B178:L178"/>
    <mergeCell ref="N178:O178"/>
    <mergeCell ref="B180:L180"/>
    <mergeCell ref="N180:O180"/>
    <mergeCell ref="B182:L182"/>
    <mergeCell ref="N182:O182"/>
    <mergeCell ref="B184:L184"/>
    <mergeCell ref="N184:O184"/>
    <mergeCell ref="B190:L190"/>
    <mergeCell ref="N190:O190"/>
    <mergeCell ref="B192:L192"/>
    <mergeCell ref="N192:O192"/>
    <mergeCell ref="C188:L188"/>
    <mergeCell ref="B194:L194"/>
    <mergeCell ref="N194:O194"/>
    <mergeCell ref="B206:L206"/>
    <mergeCell ref="N206:O206"/>
    <mergeCell ref="B204:L204"/>
    <mergeCell ref="B251:L251"/>
    <mergeCell ref="N270:O270"/>
    <mergeCell ref="N271:O271"/>
    <mergeCell ref="N272:O272"/>
    <mergeCell ref="A56:P56"/>
    <mergeCell ref="B58:Q58"/>
    <mergeCell ref="B59:Q59"/>
    <mergeCell ref="B60:Q60"/>
    <mergeCell ref="B61:Q61"/>
    <mergeCell ref="N204:O204"/>
    <mergeCell ref="B70:Q70"/>
    <mergeCell ref="B71:Q71"/>
    <mergeCell ref="B72:Q72"/>
    <mergeCell ref="B73:Q73"/>
    <mergeCell ref="B74:Q74"/>
    <mergeCell ref="B75:Q75"/>
    <mergeCell ref="B76:Q76"/>
    <mergeCell ref="C174:G174"/>
    <mergeCell ref="B176:L176"/>
    <mergeCell ref="N176:O176"/>
    <mergeCell ref="B101:L101"/>
    <mergeCell ref="N101:O101"/>
    <mergeCell ref="B103:L103"/>
    <mergeCell ref="N103:O103"/>
    <mergeCell ref="B126:L126"/>
    <mergeCell ref="N126:O126"/>
    <mergeCell ref="B113:L113"/>
    <mergeCell ref="N113:O113"/>
    <mergeCell ref="A21:Q21"/>
    <mergeCell ref="A23:Q24"/>
    <mergeCell ref="F26:P26"/>
    <mergeCell ref="F28:P28"/>
    <mergeCell ref="F30:P30"/>
    <mergeCell ref="F32:G32"/>
    <mergeCell ref="F42:H42"/>
    <mergeCell ref="M42:P42"/>
    <mergeCell ref="M43:P43"/>
    <mergeCell ref="C26:E26"/>
    <mergeCell ref="C28:E28"/>
    <mergeCell ref="C30:E30"/>
    <mergeCell ref="C32:E32"/>
    <mergeCell ref="C122:F122"/>
    <mergeCell ref="N111:O111"/>
    <mergeCell ref="B132:L132"/>
    <mergeCell ref="N132:O132"/>
    <mergeCell ref="B151:L151"/>
    <mergeCell ref="N151:O151"/>
    <mergeCell ref="B62:Q62"/>
    <mergeCell ref="B63:Q63"/>
    <mergeCell ref="B64:Q64"/>
    <mergeCell ref="B65:Q65"/>
    <mergeCell ref="B66:Q66"/>
    <mergeCell ref="B67:Q67"/>
    <mergeCell ref="B68:Q68"/>
    <mergeCell ref="B69:Q69"/>
    <mergeCell ref="B124:L124"/>
    <mergeCell ref="N124:O124"/>
    <mergeCell ref="N109:O109"/>
    <mergeCell ref="N169:O169"/>
    <mergeCell ref="N163:O163"/>
    <mergeCell ref="N165:O165"/>
    <mergeCell ref="B134:L134"/>
    <mergeCell ref="N134:O134"/>
    <mergeCell ref="B136:L136"/>
    <mergeCell ref="N136:O136"/>
    <mergeCell ref="B138:L138"/>
    <mergeCell ref="N138:O138"/>
    <mergeCell ref="C140:H140"/>
    <mergeCell ref="N146:O146"/>
    <mergeCell ref="C155:H155"/>
    <mergeCell ref="C158:G158"/>
    <mergeCell ref="B160:L160"/>
    <mergeCell ref="B153:L153"/>
    <mergeCell ref="N153:O153"/>
    <mergeCell ref="N149:O149"/>
    <mergeCell ref="N93:O93"/>
    <mergeCell ref="B82:L82"/>
    <mergeCell ref="N82:O82"/>
    <mergeCell ref="B89:L89"/>
    <mergeCell ref="N89:O89"/>
    <mergeCell ref="B91:L91"/>
    <mergeCell ref="N91:O91"/>
    <mergeCell ref="B93:L93"/>
    <mergeCell ref="B130:L130"/>
    <mergeCell ref="N130:O130"/>
    <mergeCell ref="B105:L105"/>
    <mergeCell ref="N105:O105"/>
    <mergeCell ref="B107:L107"/>
    <mergeCell ref="N107:O107"/>
    <mergeCell ref="B109:L109"/>
    <mergeCell ref="B111:L111"/>
    <mergeCell ref="C116:L116"/>
    <mergeCell ref="N116:O116"/>
    <mergeCell ref="C117:L117"/>
    <mergeCell ref="N117:O117"/>
    <mergeCell ref="B115:L115"/>
    <mergeCell ref="N115:O115"/>
    <mergeCell ref="C119:H119"/>
    <mergeCell ref="N202:O202"/>
    <mergeCell ref="N274:O274"/>
    <mergeCell ref="N275:O275"/>
    <mergeCell ref="B186:L186"/>
    <mergeCell ref="N186:O186"/>
    <mergeCell ref="C78:F78"/>
    <mergeCell ref="C84:H84"/>
    <mergeCell ref="C87:F87"/>
    <mergeCell ref="B95:L95"/>
    <mergeCell ref="N95:O95"/>
    <mergeCell ref="B97:L97"/>
    <mergeCell ref="N97:O97"/>
    <mergeCell ref="B99:L99"/>
    <mergeCell ref="N99:O99"/>
    <mergeCell ref="N80:O80"/>
    <mergeCell ref="B80:L80"/>
    <mergeCell ref="B128:L128"/>
    <mergeCell ref="N128:O128"/>
    <mergeCell ref="C143:F143"/>
    <mergeCell ref="B145:L145"/>
    <mergeCell ref="N145:O145"/>
    <mergeCell ref="B147:L147"/>
    <mergeCell ref="N147:O147"/>
    <mergeCell ref="B149:L149"/>
    <mergeCell ref="B162:L162"/>
    <mergeCell ref="N162:O162"/>
    <mergeCell ref="N167:O167"/>
    <mergeCell ref="B169:L169"/>
    <mergeCell ref="C163:L163"/>
    <mergeCell ref="N160:O160"/>
    <mergeCell ref="B225:L225"/>
    <mergeCell ref="N225:O225"/>
    <mergeCell ref="C226:L226"/>
    <mergeCell ref="N226:O226"/>
    <mergeCell ref="B165:L165"/>
    <mergeCell ref="C166:L166"/>
    <mergeCell ref="N166:O166"/>
    <mergeCell ref="C167:L167"/>
    <mergeCell ref="C171:H171"/>
    <mergeCell ref="C211:G211"/>
    <mergeCell ref="C208:I208"/>
    <mergeCell ref="B196:L196"/>
    <mergeCell ref="N196:O196"/>
    <mergeCell ref="B198:L198"/>
    <mergeCell ref="N198:O198"/>
    <mergeCell ref="B200:L200"/>
    <mergeCell ref="N200:O200"/>
    <mergeCell ref="B202:L202"/>
    <mergeCell ref="B228:L228"/>
    <mergeCell ref="N228:O228"/>
    <mergeCell ref="B213:L213"/>
    <mergeCell ref="N213:O213"/>
    <mergeCell ref="B217:L217"/>
    <mergeCell ref="N217:O217"/>
    <mergeCell ref="B223:L223"/>
    <mergeCell ref="N223:O223"/>
    <mergeCell ref="B215:L215"/>
    <mergeCell ref="B230:L230"/>
    <mergeCell ref="N230:O230"/>
    <mergeCell ref="B232:L232"/>
    <mergeCell ref="N232:O232"/>
    <mergeCell ref="B234:L234"/>
    <mergeCell ref="C236:I236"/>
    <mergeCell ref="C239:G239"/>
    <mergeCell ref="C241:K241"/>
    <mergeCell ref="B243:L243"/>
    <mergeCell ref="N243:O243"/>
    <mergeCell ref="N234:O234"/>
    <mergeCell ref="B245:L245"/>
    <mergeCell ref="N245:O245"/>
    <mergeCell ref="B247:L247"/>
    <mergeCell ref="N247:O247"/>
    <mergeCell ref="C249:L249"/>
    <mergeCell ref="B253:L253"/>
    <mergeCell ref="B255:L255"/>
    <mergeCell ref="C257:I257"/>
    <mergeCell ref="C260:K260"/>
    <mergeCell ref="N255:O255"/>
    <mergeCell ref="N253:O253"/>
    <mergeCell ref="N251:O251"/>
    <mergeCell ref="C262:K262"/>
    <mergeCell ref="B264:L264"/>
    <mergeCell ref="N264:O264"/>
    <mergeCell ref="C265:L265"/>
    <mergeCell ref="N265:O265"/>
    <mergeCell ref="C266:L266"/>
    <mergeCell ref="N266:O266"/>
    <mergeCell ref="C267:L267"/>
    <mergeCell ref="C273:L273"/>
    <mergeCell ref="N273:O273"/>
    <mergeCell ref="C272:L272"/>
    <mergeCell ref="C268:L268"/>
    <mergeCell ref="C270:L270"/>
    <mergeCell ref="C269:L269"/>
    <mergeCell ref="N269:O269"/>
    <mergeCell ref="N267:O267"/>
    <mergeCell ref="N268:O268"/>
    <mergeCell ref="C271:L271"/>
    <mergeCell ref="C274:L274"/>
    <mergeCell ref="C277:K277"/>
    <mergeCell ref="B279:L279"/>
    <mergeCell ref="N279:O279"/>
    <mergeCell ref="C280:L280"/>
    <mergeCell ref="N280:O280"/>
    <mergeCell ref="C281:L281"/>
    <mergeCell ref="N281:O281"/>
    <mergeCell ref="C282:L282"/>
    <mergeCell ref="N282:O282"/>
    <mergeCell ref="C275:L275"/>
    <mergeCell ref="A293:P293"/>
    <mergeCell ref="C296:K296"/>
    <mergeCell ref="C298:K298"/>
    <mergeCell ref="P298:Q298"/>
    <mergeCell ref="C300:K300"/>
    <mergeCell ref="P300:Q300"/>
    <mergeCell ref="C283:L283"/>
    <mergeCell ref="N283:O283"/>
    <mergeCell ref="C284:L284"/>
    <mergeCell ref="N284:O284"/>
    <mergeCell ref="C285:L285"/>
    <mergeCell ref="N285:O285"/>
    <mergeCell ref="C286:L286"/>
    <mergeCell ref="N286:O286"/>
    <mergeCell ref="C287:L287"/>
    <mergeCell ref="N287:O287"/>
    <mergeCell ref="P296:Q296"/>
    <mergeCell ref="D315:J315"/>
    <mergeCell ref="P315:Q315"/>
    <mergeCell ref="C317:J317"/>
    <mergeCell ref="P317:Q317"/>
    <mergeCell ref="D319:J319"/>
    <mergeCell ref="P319:Q319"/>
    <mergeCell ref="N215:O215"/>
    <mergeCell ref="B219:L219"/>
    <mergeCell ref="N219:O219"/>
    <mergeCell ref="B221:L221"/>
    <mergeCell ref="N221:O221"/>
    <mergeCell ref="C302:K302"/>
    <mergeCell ref="P302:Q302"/>
    <mergeCell ref="C304:K304"/>
    <mergeCell ref="P304:Q304"/>
    <mergeCell ref="C308:K308"/>
    <mergeCell ref="P308:Q308"/>
    <mergeCell ref="C310:K310"/>
    <mergeCell ref="P310:Q310"/>
    <mergeCell ref="C312:K312"/>
    <mergeCell ref="P312:Q312"/>
    <mergeCell ref="C288:L288"/>
    <mergeCell ref="N288:O288"/>
    <mergeCell ref="C290:L290"/>
  </mergeCells>
  <phoneticPr fontId="76" type="noConversion"/>
  <pageMargins left="0.39370078740157483" right="0.39370078740157483" top="0.74803149606299213" bottom="0.74803149606299213" header="0.31496062992125984" footer="0.31496062992125984"/>
  <pageSetup paperSize="9" scale="85" orientation="portrait" verticalDpi="300" r:id="rId1"/>
  <headerFooter differentFirst="1" alignWithMargins="0">
    <oddFooter>&amp;R&amp;P</oddFooter>
  </headerFooter>
  <rowBreaks count="3" manualBreakCount="3">
    <brk id="54" max="16383" man="1"/>
    <brk id="76" max="16" man="1"/>
    <brk id="291"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F28"/>
  <sheetViews>
    <sheetView view="pageBreakPreview" zoomScaleNormal="60" zoomScaleSheetLayoutView="100" workbookViewId="0">
      <selection activeCell="E8" sqref="E8:E11"/>
    </sheetView>
  </sheetViews>
  <sheetFormatPr defaultRowHeight="12.75"/>
  <cols>
    <col min="1" max="1" width="9.140625" customWidth="1"/>
    <col min="2" max="2" width="147.5703125" customWidth="1"/>
    <col min="3" max="3" width="8.28515625" customWidth="1"/>
    <col min="4" max="4" width="9.140625" customWidth="1"/>
    <col min="5" max="5" width="11.42578125" customWidth="1"/>
    <col min="6" max="6" width="16.85546875" customWidth="1"/>
  </cols>
  <sheetData>
    <row r="1" spans="1:6" ht="15.75" customHeight="1"/>
    <row r="2" spans="1:6" ht="15.75" customHeight="1">
      <c r="B2" t="s">
        <v>201</v>
      </c>
    </row>
    <row r="3" spans="1:6" ht="15.75" customHeight="1">
      <c r="B3" s="84" t="s">
        <v>253</v>
      </c>
    </row>
    <row r="4" spans="1:6" ht="15.75" customHeight="1">
      <c r="B4" t="s">
        <v>254</v>
      </c>
    </row>
    <row r="5" spans="1:6" ht="15.75" customHeight="1" thickBot="1"/>
    <row r="6" spans="1:6" ht="15.75" customHeight="1">
      <c r="A6" s="85" t="s">
        <v>202</v>
      </c>
      <c r="B6" s="85" t="s">
        <v>203</v>
      </c>
      <c r="C6" s="85" t="s">
        <v>204</v>
      </c>
      <c r="D6" s="85" t="s">
        <v>205</v>
      </c>
      <c r="E6" s="85" t="s">
        <v>206</v>
      </c>
      <c r="F6" s="86" t="s">
        <v>207</v>
      </c>
    </row>
    <row r="7" spans="1:6" ht="15.75" customHeight="1" thickBot="1">
      <c r="A7" s="87" t="s">
        <v>208</v>
      </c>
      <c r="B7" s="87" t="s">
        <v>209</v>
      </c>
      <c r="C7" s="87" t="s">
        <v>210</v>
      </c>
      <c r="D7" s="87"/>
      <c r="E7" s="87"/>
      <c r="F7" s="88" t="s">
        <v>211</v>
      </c>
    </row>
    <row r="8" spans="1:6" ht="15.75" customHeight="1">
      <c r="A8" s="191">
        <v>1</v>
      </c>
      <c r="B8" s="89" t="s">
        <v>212</v>
      </c>
      <c r="C8" s="191" t="s">
        <v>213</v>
      </c>
      <c r="D8" s="191">
        <v>28</v>
      </c>
      <c r="E8" s="194"/>
      <c r="F8" s="197">
        <f>D8*E8</f>
        <v>0</v>
      </c>
    </row>
    <row r="9" spans="1:6" ht="21.75" customHeight="1">
      <c r="A9" s="192"/>
      <c r="B9" s="89" t="s">
        <v>214</v>
      </c>
      <c r="C9" s="192"/>
      <c r="D9" s="192"/>
      <c r="E9" s="195"/>
      <c r="F9" s="198"/>
    </row>
    <row r="10" spans="1:6" ht="222.75" customHeight="1">
      <c r="A10" s="192"/>
      <c r="B10" s="90" t="s">
        <v>215</v>
      </c>
      <c r="C10" s="192"/>
      <c r="D10" s="192"/>
      <c r="E10" s="195"/>
      <c r="F10" s="198"/>
    </row>
    <row r="11" spans="1:6" ht="136.5" customHeight="1">
      <c r="A11" s="193"/>
      <c r="B11" s="90" t="s">
        <v>216</v>
      </c>
      <c r="C11" s="193"/>
      <c r="D11" s="193"/>
      <c r="E11" s="196"/>
      <c r="F11" s="199"/>
    </row>
    <row r="12" spans="1:6" ht="48.75" customHeight="1">
      <c r="A12" s="91">
        <v>2</v>
      </c>
      <c r="B12" s="92" t="s">
        <v>217</v>
      </c>
      <c r="C12" s="93" t="s">
        <v>5</v>
      </c>
      <c r="D12" s="93">
        <v>9</v>
      </c>
      <c r="E12" s="133"/>
      <c r="F12" s="126">
        <f t="shared" ref="F12:F24" si="0">D12*E12</f>
        <v>0</v>
      </c>
    </row>
    <row r="13" spans="1:6" ht="48.75" customHeight="1">
      <c r="A13" s="91">
        <v>3</v>
      </c>
      <c r="B13" s="92" t="s">
        <v>249</v>
      </c>
      <c r="C13" s="93" t="s">
        <v>5</v>
      </c>
      <c r="D13" s="93">
        <v>7</v>
      </c>
      <c r="E13" s="133"/>
      <c r="F13" s="126">
        <f t="shared" si="0"/>
        <v>0</v>
      </c>
    </row>
    <row r="14" spans="1:6" ht="22.5">
      <c r="A14" s="91">
        <v>4</v>
      </c>
      <c r="B14" s="92" t="s">
        <v>250</v>
      </c>
      <c r="C14" s="93" t="s">
        <v>5</v>
      </c>
      <c r="D14" s="93">
        <v>13</v>
      </c>
      <c r="E14" s="133"/>
      <c r="F14" s="126">
        <f t="shared" si="0"/>
        <v>0</v>
      </c>
    </row>
    <row r="15" spans="1:6" ht="17.25" customHeight="1">
      <c r="A15" s="91">
        <v>5</v>
      </c>
      <c r="B15" s="94" t="s">
        <v>218</v>
      </c>
      <c r="C15" s="93" t="s">
        <v>118</v>
      </c>
      <c r="D15" s="93">
        <v>350</v>
      </c>
      <c r="E15" s="133"/>
      <c r="F15" s="126">
        <f t="shared" si="0"/>
        <v>0</v>
      </c>
    </row>
    <row r="16" spans="1:6" ht="15.75" customHeight="1">
      <c r="A16" s="91">
        <v>6</v>
      </c>
      <c r="B16" s="94" t="s">
        <v>219</v>
      </c>
      <c r="C16" s="93" t="s">
        <v>118</v>
      </c>
      <c r="D16" s="93">
        <v>350</v>
      </c>
      <c r="E16" s="133"/>
      <c r="F16" s="126">
        <f t="shared" si="0"/>
        <v>0</v>
      </c>
    </row>
    <row r="17" spans="1:6" ht="15.75" customHeight="1">
      <c r="A17" s="91">
        <v>7</v>
      </c>
      <c r="B17" s="95" t="s">
        <v>220</v>
      </c>
      <c r="C17" s="93" t="s">
        <v>118</v>
      </c>
      <c r="D17" s="93">
        <v>350</v>
      </c>
      <c r="E17" s="133"/>
      <c r="F17" s="126">
        <f t="shared" si="0"/>
        <v>0</v>
      </c>
    </row>
    <row r="18" spans="1:6" ht="16.5" customHeight="1">
      <c r="A18" s="91">
        <v>8</v>
      </c>
      <c r="B18" s="95" t="s">
        <v>221</v>
      </c>
      <c r="C18" s="93" t="s">
        <v>222</v>
      </c>
      <c r="D18" s="93">
        <v>16</v>
      </c>
      <c r="E18" s="133"/>
      <c r="F18" s="126">
        <f t="shared" si="0"/>
        <v>0</v>
      </c>
    </row>
    <row r="19" spans="1:6" ht="14.25" customHeight="1">
      <c r="A19" s="91">
        <v>9</v>
      </c>
      <c r="B19" s="95" t="s">
        <v>223</v>
      </c>
      <c r="C19" s="93" t="s">
        <v>118</v>
      </c>
      <c r="D19" s="93">
        <v>350</v>
      </c>
      <c r="E19" s="133"/>
      <c r="F19" s="126">
        <f t="shared" si="0"/>
        <v>0</v>
      </c>
    </row>
    <row r="20" spans="1:6" ht="15.75" customHeight="1">
      <c r="A20" s="91">
        <v>10</v>
      </c>
      <c r="B20" s="95" t="s">
        <v>224</v>
      </c>
      <c r="C20" s="93" t="s">
        <v>5</v>
      </c>
      <c r="D20" s="93">
        <v>16</v>
      </c>
      <c r="E20" s="133"/>
      <c r="F20" s="126">
        <f t="shared" si="0"/>
        <v>0</v>
      </c>
    </row>
    <row r="21" spans="1:6" ht="15.75" customHeight="1">
      <c r="A21" s="91">
        <v>11</v>
      </c>
      <c r="B21" s="95" t="s">
        <v>225</v>
      </c>
      <c r="C21" s="93" t="s">
        <v>222</v>
      </c>
      <c r="D21" s="93">
        <v>16</v>
      </c>
      <c r="E21" s="133"/>
      <c r="F21" s="126">
        <f t="shared" si="0"/>
        <v>0</v>
      </c>
    </row>
    <row r="22" spans="1:6" ht="15.75" customHeight="1">
      <c r="A22" s="91">
        <v>12</v>
      </c>
      <c r="B22" s="95" t="s">
        <v>226</v>
      </c>
      <c r="C22" s="93" t="s">
        <v>118</v>
      </c>
      <c r="D22" s="93">
        <v>170</v>
      </c>
      <c r="E22" s="133"/>
      <c r="F22" s="126">
        <f t="shared" si="0"/>
        <v>0</v>
      </c>
    </row>
    <row r="23" spans="1:6" ht="15.75" customHeight="1">
      <c r="A23" s="91">
        <v>13</v>
      </c>
      <c r="B23" s="95" t="s">
        <v>227</v>
      </c>
      <c r="C23" s="93" t="s">
        <v>5</v>
      </c>
      <c r="D23" s="93">
        <v>16</v>
      </c>
      <c r="E23" s="133"/>
      <c r="F23" s="126">
        <f t="shared" si="0"/>
        <v>0</v>
      </c>
    </row>
    <row r="24" spans="1:6" ht="84.75" customHeight="1">
      <c r="A24" s="91">
        <v>14</v>
      </c>
      <c r="B24" s="95" t="s">
        <v>228</v>
      </c>
      <c r="C24" s="93" t="s">
        <v>110</v>
      </c>
      <c r="D24" s="93">
        <v>16</v>
      </c>
      <c r="E24" s="133"/>
      <c r="F24" s="126">
        <f t="shared" si="0"/>
        <v>0</v>
      </c>
    </row>
    <row r="25" spans="1:6" ht="21" customHeight="1">
      <c r="A25" s="91">
        <v>15</v>
      </c>
      <c r="B25" s="95" t="s">
        <v>299</v>
      </c>
      <c r="C25" s="93" t="s">
        <v>222</v>
      </c>
      <c r="D25" s="93">
        <v>1</v>
      </c>
      <c r="E25" s="133"/>
      <c r="F25" s="126">
        <f>D25*E25</f>
        <v>0</v>
      </c>
    </row>
    <row r="26" spans="1:6" ht="16.5" customHeight="1">
      <c r="A26" s="91">
        <v>16</v>
      </c>
      <c r="B26" s="95" t="s">
        <v>229</v>
      </c>
      <c r="C26" s="93" t="s">
        <v>222</v>
      </c>
      <c r="D26" s="93">
        <v>1</v>
      </c>
      <c r="E26" s="133"/>
      <c r="F26" s="126">
        <f>D26*E26</f>
        <v>0</v>
      </c>
    </row>
    <row r="27" spans="1:6" ht="15.75" customHeight="1">
      <c r="A27" s="91"/>
      <c r="B27" s="95"/>
      <c r="C27" s="93"/>
      <c r="D27" s="93"/>
      <c r="E27" s="133"/>
      <c r="F27" s="126"/>
    </row>
    <row r="28" spans="1:6" ht="15.75" thickBot="1">
      <c r="A28" s="96"/>
      <c r="B28" s="97" t="s">
        <v>230</v>
      </c>
      <c r="C28" s="98"/>
      <c r="D28" s="98"/>
      <c r="E28" s="127"/>
      <c r="F28" s="128">
        <f>SUM(F8:F26)</f>
        <v>0</v>
      </c>
    </row>
  </sheetData>
  <sheetProtection algorithmName="SHA-512" hashValue="HXSgGPMvt+Da3nML2Q9UE99jJ1pN4dgeYETHC7EilR99CSbm5Pz6fCS2DNSJzsDaBrhbEbm/64MWiFRiAzD+dw==" saltValue="yFWVtaulP9r6SWcZxMa8FQ==" spinCount="100000" sheet="1" objects="1" scenarios="1"/>
  <mergeCells count="5">
    <mergeCell ref="A8:A11"/>
    <mergeCell ref="C8:C11"/>
    <mergeCell ref="D8:D11"/>
    <mergeCell ref="E8:E11"/>
    <mergeCell ref="F8:F11"/>
  </mergeCells>
  <pageMargins left="0.7" right="0.7" top="0.75" bottom="0.75" header="0.3" footer="0.3"/>
  <pageSetup paperSize="9" scale="4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F18"/>
  <sheetViews>
    <sheetView view="pageBreakPreview" zoomScale="90" zoomScaleNormal="60" zoomScaleSheetLayoutView="90" workbookViewId="0">
      <selection activeCell="F16" sqref="F16"/>
    </sheetView>
  </sheetViews>
  <sheetFormatPr defaultRowHeight="12.75"/>
  <cols>
    <col min="1" max="1" width="10" customWidth="1"/>
    <col min="2" max="2" width="68.42578125" customWidth="1"/>
    <col min="3" max="3" width="9.85546875" customWidth="1"/>
    <col min="4" max="4" width="14.5703125" customWidth="1"/>
    <col min="5" max="5" width="16" customWidth="1"/>
    <col min="6" max="6" width="17.85546875" customWidth="1"/>
  </cols>
  <sheetData>
    <row r="1" spans="1:6" ht="15.75" customHeight="1"/>
    <row r="2" spans="1:6" ht="15.75" customHeight="1">
      <c r="A2" s="84"/>
      <c r="B2" s="114" t="s">
        <v>201</v>
      </c>
      <c r="C2" s="84"/>
      <c r="D2" s="84"/>
      <c r="E2" s="84"/>
      <c r="F2" s="84"/>
    </row>
    <row r="3" spans="1:6" ht="15.75" customHeight="1">
      <c r="A3" s="84"/>
      <c r="B3" s="84" t="s">
        <v>253</v>
      </c>
      <c r="C3" s="84"/>
      <c r="D3" s="84"/>
      <c r="E3" s="84"/>
      <c r="F3" s="84"/>
    </row>
    <row r="4" spans="1:6" ht="14.25">
      <c r="A4" s="84"/>
      <c r="B4" s="114" t="s">
        <v>254</v>
      </c>
      <c r="C4" s="84"/>
      <c r="D4" s="84"/>
      <c r="E4" s="84"/>
      <c r="F4" s="84"/>
    </row>
    <row r="5" spans="1:6" ht="15" thickBot="1">
      <c r="A5" s="84"/>
      <c r="B5" s="84"/>
      <c r="C5" s="84"/>
      <c r="D5" s="84"/>
      <c r="E5" s="84"/>
      <c r="F5" s="84"/>
    </row>
    <row r="6" spans="1:6" ht="24.75" thickTop="1">
      <c r="A6" s="99" t="s">
        <v>231</v>
      </c>
      <c r="B6" s="100" t="s">
        <v>232</v>
      </c>
      <c r="C6" s="101" t="s">
        <v>233</v>
      </c>
      <c r="D6" s="102" t="s">
        <v>205</v>
      </c>
      <c r="E6" s="102" t="s">
        <v>234</v>
      </c>
      <c r="F6" s="103" t="s">
        <v>235</v>
      </c>
    </row>
    <row r="7" spans="1:6" ht="57">
      <c r="A7" s="104">
        <v>1</v>
      </c>
      <c r="B7" s="105" t="s">
        <v>236</v>
      </c>
      <c r="C7" s="104" t="s">
        <v>237</v>
      </c>
      <c r="D7" s="106">
        <v>223</v>
      </c>
      <c r="E7" s="132"/>
      <c r="F7" s="130">
        <f>D7*E7</f>
        <v>0</v>
      </c>
    </row>
    <row r="8" spans="1:6" ht="57">
      <c r="A8" s="104">
        <v>2</v>
      </c>
      <c r="B8" s="105" t="s">
        <v>251</v>
      </c>
      <c r="C8" s="104" t="s">
        <v>237</v>
      </c>
      <c r="D8" s="106">
        <v>25</v>
      </c>
      <c r="E8" s="132"/>
      <c r="F8" s="130">
        <f t="shared" ref="F8:F17" si="0">D8*E8</f>
        <v>0</v>
      </c>
    </row>
    <row r="9" spans="1:6" ht="28.5">
      <c r="A9" s="104">
        <v>3</v>
      </c>
      <c r="B9" s="105" t="s">
        <v>238</v>
      </c>
      <c r="C9" s="104" t="s">
        <v>5</v>
      </c>
      <c r="D9" s="106">
        <v>11</v>
      </c>
      <c r="E9" s="132"/>
      <c r="F9" s="130">
        <f t="shared" si="0"/>
        <v>0</v>
      </c>
    </row>
    <row r="10" spans="1:6" ht="28.5">
      <c r="A10" s="104">
        <v>4</v>
      </c>
      <c r="B10" s="105" t="s">
        <v>239</v>
      </c>
      <c r="C10" s="104" t="s">
        <v>237</v>
      </c>
      <c r="D10" s="106">
        <v>87</v>
      </c>
      <c r="E10" s="132"/>
      <c r="F10" s="130">
        <f t="shared" si="0"/>
        <v>0</v>
      </c>
    </row>
    <row r="11" spans="1:6" ht="14.25">
      <c r="A11" s="104">
        <v>5</v>
      </c>
      <c r="B11" s="105" t="s">
        <v>240</v>
      </c>
      <c r="C11" s="104" t="s">
        <v>237</v>
      </c>
      <c r="D11" s="106">
        <v>161</v>
      </c>
      <c r="E11" s="132"/>
      <c r="F11" s="130">
        <f t="shared" si="0"/>
        <v>0</v>
      </c>
    </row>
    <row r="12" spans="1:6" ht="14.25">
      <c r="A12" s="104">
        <v>6</v>
      </c>
      <c r="B12" s="105" t="s">
        <v>241</v>
      </c>
      <c r="C12" s="104" t="s">
        <v>237</v>
      </c>
      <c r="D12" s="106">
        <v>248</v>
      </c>
      <c r="E12" s="132"/>
      <c r="F12" s="130">
        <f>D12*E12</f>
        <v>0</v>
      </c>
    </row>
    <row r="13" spans="1:6" ht="42.75">
      <c r="A13" s="104">
        <v>7</v>
      </c>
      <c r="B13" s="105" t="s">
        <v>242</v>
      </c>
      <c r="C13" s="104" t="s">
        <v>5</v>
      </c>
      <c r="D13" s="106">
        <v>11</v>
      </c>
      <c r="E13" s="132"/>
      <c r="F13" s="130">
        <f t="shared" si="0"/>
        <v>0</v>
      </c>
    </row>
    <row r="14" spans="1:6" ht="71.25">
      <c r="A14" s="104">
        <v>8</v>
      </c>
      <c r="B14" s="105" t="s">
        <v>252</v>
      </c>
      <c r="C14" s="104" t="s">
        <v>118</v>
      </c>
      <c r="D14" s="106">
        <v>1240</v>
      </c>
      <c r="E14" s="132"/>
      <c r="F14" s="130">
        <f t="shared" si="0"/>
        <v>0</v>
      </c>
    </row>
    <row r="15" spans="1:6" ht="71.25">
      <c r="A15" s="104">
        <v>9</v>
      </c>
      <c r="B15" s="105" t="s">
        <v>243</v>
      </c>
      <c r="C15" s="104" t="s">
        <v>118</v>
      </c>
      <c r="D15" s="106">
        <v>310</v>
      </c>
      <c r="E15" s="132"/>
      <c r="F15" s="130">
        <f t="shared" si="0"/>
        <v>0</v>
      </c>
    </row>
    <row r="16" spans="1:6" ht="71.25">
      <c r="A16" s="104">
        <v>10</v>
      </c>
      <c r="B16" s="105" t="s">
        <v>244</v>
      </c>
      <c r="C16" s="104" t="s">
        <v>5</v>
      </c>
      <c r="D16" s="106">
        <v>11</v>
      </c>
      <c r="E16" s="132"/>
      <c r="F16" s="130">
        <f t="shared" si="0"/>
        <v>0</v>
      </c>
    </row>
    <row r="17" spans="1:6" ht="28.5">
      <c r="A17" s="104">
        <v>11</v>
      </c>
      <c r="B17" s="105" t="s">
        <v>245</v>
      </c>
      <c r="C17" s="104" t="s">
        <v>118</v>
      </c>
      <c r="D17" s="106">
        <v>310</v>
      </c>
      <c r="E17" s="132"/>
      <c r="F17" s="130">
        <f t="shared" si="0"/>
        <v>0</v>
      </c>
    </row>
    <row r="18" spans="1:6" ht="23.45" customHeight="1">
      <c r="A18" s="107"/>
      <c r="B18" s="108" t="s">
        <v>230</v>
      </c>
      <c r="C18" s="109"/>
      <c r="D18" s="110"/>
      <c r="E18" s="129"/>
      <c r="F18" s="131">
        <f>SUM(F7:F17)</f>
        <v>0</v>
      </c>
    </row>
  </sheetData>
  <sheetProtection algorithmName="SHA-512" hashValue="ZVd/wJSWM0KrHDQMFaFAFuk7zSN7WdHRBjFs/zC8yr4zLfDo+eiChGJn0nEf2AMKfrulRLGQogd62xhGELEy/w==" saltValue="k9dSpZRkTqOCuQvmmoi8tQ==" spinCount="100000" sheet="1" objects="1" scenarios="1"/>
  <pageMargins left="0.7" right="0.7" top="0.75" bottom="0.75" header="0.3" footer="0.3"/>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13"/>
  <sheetViews>
    <sheetView view="pageBreakPreview" zoomScale="97" zoomScaleNormal="97" zoomScaleSheetLayoutView="97" workbookViewId="0">
      <selection activeCell="G28" sqref="G28"/>
    </sheetView>
  </sheetViews>
  <sheetFormatPr defaultRowHeight="12.75"/>
  <cols>
    <col min="10" max="10" width="19.140625" customWidth="1"/>
  </cols>
  <sheetData>
    <row r="1" spans="1:11" ht="18">
      <c r="C1" s="200" t="s">
        <v>83</v>
      </c>
      <c r="D1" s="201"/>
      <c r="E1" s="201"/>
      <c r="F1" s="201"/>
      <c r="G1" s="201"/>
    </row>
    <row r="2" spans="1:11" ht="15" customHeight="1"/>
    <row r="3" spans="1:11" s="9" customFormat="1" ht="15" customHeight="1">
      <c r="A3" s="6" t="s">
        <v>0</v>
      </c>
      <c r="B3" s="13" t="s">
        <v>246</v>
      </c>
      <c r="C3" s="13"/>
      <c r="D3" s="13"/>
      <c r="E3" s="13"/>
      <c r="F3" s="111"/>
      <c r="G3" s="111"/>
      <c r="H3" s="111"/>
      <c r="I3" s="111"/>
      <c r="J3" s="25" cm="1">
        <f t="array" ref="J3:K3">'GRAĐEVINSKI RADOVI'!P315:Q315</f>
        <v>0</v>
      </c>
      <c r="K3" s="9">
        <v>0</v>
      </c>
    </row>
    <row r="4" spans="1:11" s="21" customFormat="1" ht="15" customHeight="1">
      <c r="A4" s="27"/>
      <c r="B4" s="28"/>
      <c r="C4" s="28"/>
      <c r="D4" s="28"/>
      <c r="E4" s="28"/>
      <c r="F4" s="112"/>
      <c r="G4" s="112"/>
      <c r="H4" s="112"/>
      <c r="I4" s="112"/>
      <c r="J4" s="26"/>
    </row>
    <row r="5" spans="1:11" s="9" customFormat="1" ht="15" customHeight="1">
      <c r="A5" s="6" t="s">
        <v>1</v>
      </c>
      <c r="B5" s="13" t="s">
        <v>247</v>
      </c>
      <c r="C5" s="13"/>
      <c r="D5" s="13"/>
      <c r="E5" s="13"/>
      <c r="F5" s="111"/>
      <c r="G5" s="111"/>
      <c r="H5" s="111"/>
      <c r="I5" s="111"/>
      <c r="J5" s="29">
        <f>'ELEKTRO- RASVJETA'!F28</f>
        <v>0</v>
      </c>
    </row>
    <row r="6" spans="1:11" s="9" customFormat="1" ht="15" customHeight="1">
      <c r="A6" s="16"/>
      <c r="B6" s="16"/>
      <c r="C6" s="16"/>
      <c r="D6" s="16"/>
      <c r="E6" s="16"/>
      <c r="F6" s="16"/>
      <c r="G6" s="16"/>
      <c r="H6" s="16"/>
      <c r="I6" s="16"/>
      <c r="J6" s="19"/>
    </row>
    <row r="7" spans="1:11" s="9" customFormat="1" ht="15" customHeight="1">
      <c r="A7" s="6" t="s">
        <v>2</v>
      </c>
      <c r="B7" s="13" t="s">
        <v>248</v>
      </c>
      <c r="C7" s="13"/>
      <c r="D7" s="13"/>
      <c r="E7" s="13"/>
      <c r="F7" s="111"/>
      <c r="G7" s="111"/>
      <c r="H7" s="111"/>
      <c r="I7" s="111"/>
      <c r="J7" s="29">
        <f>DTK!F18</f>
        <v>0</v>
      </c>
    </row>
    <row r="8" spans="1:11" s="9" customFormat="1" ht="15" customHeight="1">
      <c r="A8" s="15"/>
      <c r="B8" s="16"/>
      <c r="C8" s="16"/>
      <c r="D8" s="16"/>
      <c r="E8" s="16"/>
      <c r="F8" s="16"/>
      <c r="G8" s="16"/>
      <c r="H8" s="16"/>
      <c r="I8" s="16"/>
      <c r="J8" s="10"/>
    </row>
    <row r="9" spans="1:11" s="9" customFormat="1" ht="15" customHeight="1">
      <c r="A9" s="16"/>
      <c r="B9" s="12" t="s">
        <v>293</v>
      </c>
      <c r="C9" s="12"/>
      <c r="D9" s="12"/>
      <c r="E9" s="111"/>
      <c r="F9" s="111"/>
      <c r="G9" s="111"/>
      <c r="H9" s="111"/>
      <c r="I9" s="111"/>
      <c r="J9" s="29">
        <f>J3+J5+J7</f>
        <v>0</v>
      </c>
    </row>
    <row r="10" spans="1:11" s="9" customFormat="1" ht="15" customHeight="1">
      <c r="A10" s="16"/>
      <c r="B10" s="16"/>
      <c r="C10" s="16"/>
      <c r="D10" s="16"/>
      <c r="E10" s="16"/>
      <c r="F10" s="16"/>
      <c r="G10" s="16"/>
      <c r="H10" s="16"/>
      <c r="I10" s="16"/>
      <c r="J10" s="7"/>
    </row>
    <row r="11" spans="1:11" s="9" customFormat="1" ht="15" customHeight="1">
      <c r="A11" s="16"/>
      <c r="B11" s="13" t="s">
        <v>61</v>
      </c>
      <c r="C11" s="13"/>
      <c r="D11" s="111"/>
      <c r="E11" s="111"/>
      <c r="F11" s="111"/>
      <c r="G11" s="111"/>
      <c r="H11" s="111"/>
      <c r="I11" s="111"/>
      <c r="J11" s="29">
        <f>J9*0.25</f>
        <v>0</v>
      </c>
    </row>
    <row r="12" spans="1:11" s="9" customFormat="1" ht="15" customHeight="1">
      <c r="A12" s="1"/>
      <c r="J12" s="10"/>
    </row>
    <row r="13" spans="1:11" s="9" customFormat="1" ht="15" customHeight="1">
      <c r="A13" s="31"/>
      <c r="B13" s="17" t="s">
        <v>294</v>
      </c>
      <c r="C13" s="17"/>
      <c r="D13" s="18"/>
      <c r="E13" s="18"/>
      <c r="F13" s="18"/>
      <c r="G13" s="18"/>
      <c r="H13" s="113"/>
      <c r="I13" s="113"/>
      <c r="J13" s="30">
        <f>J9+J11</f>
        <v>0</v>
      </c>
    </row>
  </sheetData>
  <mergeCells count="1">
    <mergeCell ref="C1:G1"/>
  </mergeCells>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view="pageBreakPreview" zoomScale="90" zoomScaleNormal="110" zoomScalePageLayoutView="90" workbookViewId="0"/>
  </sheetViews>
  <sheetFormatPr defaultRowHeight="12.75"/>
  <sheetData/>
  <pageMargins left="0.75" right="0.75" top="1" bottom="1" header="0.51180555555555496" footer="0.51180555555555496"/>
  <pageSetup firstPageNumber="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view="pageBreakPreview" zoomScale="90" zoomScaleNormal="110" zoomScalePageLayoutView="90" workbookViewId="0"/>
  </sheetViews>
  <sheetFormatPr defaultRowHeight="12.75"/>
  <sheetData/>
  <pageMargins left="0.75" right="0.75" top="1" bottom="1" header="0.51180555555555496" footer="0.51180555555555496"/>
  <pageSetup firstPageNumber="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6</vt:i4>
      </vt:variant>
      <vt:variant>
        <vt:lpstr>Imenovani rasponi</vt:lpstr>
      </vt:variant>
      <vt:variant>
        <vt:i4>3</vt:i4>
      </vt:variant>
    </vt:vector>
  </HeadingPairs>
  <TitlesOfParts>
    <vt:vector size="9" baseType="lpstr">
      <vt:lpstr>GRAĐEVINSKI RADOVI</vt:lpstr>
      <vt:lpstr>ELEKTRO- RASVJETA</vt:lpstr>
      <vt:lpstr>DTK</vt:lpstr>
      <vt:lpstr>REKAPITULACIJA</vt:lpstr>
      <vt:lpstr>Sheet2</vt:lpstr>
      <vt:lpstr>Sheet3</vt:lpstr>
      <vt:lpstr>'GRAĐEVINSKI RADOVI'!Ispis_naslova</vt:lpstr>
      <vt:lpstr>'GRAĐEVINSKI RADOVI'!Podrucje_ispisa</vt:lpstr>
      <vt:lpstr>REKAPITULACIJA!Podrucje_ispisa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2018-03-06T14:10:58Z</dcterms:created>
  <dcterms:modified xsi:type="dcterms:W3CDTF">2026-06-02T06:43:39Z</dcterms:modified>
  <dc:language/>
</cp:coreProperties>
</file>